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3000" windowWidth="2520" windowHeight="1932" tabRatio="690" activeTab="0"/>
  </bookViews>
  <sheets>
    <sheet name="data" sheetId="1" r:id="rId1"/>
  </sheets>
  <definedNames>
    <definedName name="_xlnm.Print_Titles" localSheetId="0">'data'!$5:$5</definedName>
    <definedName name="_xlnm.Print_Area" localSheetId="0">'data'!$A$1:$K$25</definedName>
  </definedNames>
  <calcPr fullCalcOnLoad="1"/>
</workbook>
</file>

<file path=xl/sharedStrings.xml><?xml version="1.0" encoding="utf-8"?>
<sst xmlns="http://schemas.openxmlformats.org/spreadsheetml/2006/main" count="50" uniqueCount="50">
  <si>
    <t>ДОХОДЫ ОТ ОКАЗАНИЯ ПЛАТНЫХ УСЛУГ И КОМПЕНСАЦИИ ЗАТРАТ ГОСУДАРСТВА</t>
  </si>
  <si>
    <t>1 00 00000 00 0000 000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</si>
  <si>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</si>
  <si>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</si>
  <si>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 ВОЗМЕЩЕНИЕ УЩЕРБА</t>
  </si>
  <si>
    <t xml:space="preserve">Наименование </t>
  </si>
  <si>
    <t xml:space="preserve">Код бюджетной классификации </t>
  </si>
  <si>
    <t>ГОСУДАРСТВЕННАЯ ПОШЛИНА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</si>
  <si>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</si>
  <si>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</si>
  <si>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</si>
  <si>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ДОХОДЫ ОТ ИСПОЛЬЗОВАНИЯ ИМУЩЕСТВА, НАХОДЯЩЕГОСЯ В ГОСУДАРСТВЕННОЙ И МУНИЦИПАЛЬНОЙ СОБСТВЕННОСТИ</t>
  </si>
  <si>
    <t>1 01 00000 00 0000 000</t>
  </si>
  <si>
    <t>1 03 00000 00 0000 000</t>
  </si>
  <si>
    <t>1 05 00000 00 0000 000</t>
  </si>
  <si>
    <t>1 08 00000 00 0000 000</t>
  </si>
  <si>
    <t>1 11 00000 00 0000 000</t>
  </si>
  <si>
    <t>1 12 00000 00 0000 000</t>
  </si>
  <si>
    <t>1 13 00000 00 0000 000</t>
  </si>
  <si>
    <t>1 14 00000 00 0000 000</t>
  </si>
  <si>
    <t>1 16 00000 00 0000 000</t>
  </si>
  <si>
    <t xml:space="preserve">НАЛОГОВЫЕ И НЕНАЛОГОВЫЕ ДОХОДЫ                                 </t>
  </si>
  <si>
    <t>1 17 00000 00 0000 000</t>
  </si>
  <si>
    <t>Темп 2019/2018</t>
  </si>
  <si>
    <t>Темп 2020/2019</t>
  </si>
  <si>
    <t>ПРОЧИЕ НЕНАЛОГОВЫЕ ДОХОДЫ</t>
  </si>
  <si>
    <t>2020 год</t>
  </si>
  <si>
    <t>2 02 00000 00 0000 000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</si>
  <si>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</si>
  <si>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</si>
  <si>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Субсидии бюджетам бюджетной системы Российской Федерации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</si>
  <si>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</si>
  <si>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</si>
  <si>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ИТОГО:</t>
  </si>
  <si>
    <t>2021 год</t>
  </si>
  <si>
    <t>Темп 2021/2020</t>
  </si>
  <si>
    <t>рублей</t>
  </si>
  <si>
    <t>1 09 00000 00 0000 000</t>
  </si>
  <si>
    <t>ЗАДОЛЖЕННОСТЬ И ПЕРЕРАСЧЕТЫ ПО ОТМЕНЕННЫМ НАЛОГАМ, СБОРАМ И ИНЫМ ОБЯЗАТЕЛЬНЫМ ПЛАТЕЖАМ</t>
  </si>
  <si>
    <t>2018 год факт</t>
  </si>
  <si>
    <t>2019 год оценка</t>
  </si>
  <si>
    <t>2022 год</t>
  </si>
  <si>
    <t>Темп 2022/2021</t>
  </si>
  <si>
    <t>Сведения о доходах  бюджете Дубровского муниципального района Брянской области за 2018 - 2022 годы</t>
  </si>
  <si>
    <t>ВОЗВРАТ ОСТАТКОВ СУБСИДИЙ, СУБВЕНЦИЙ И ИНЫХ МЕЖБЮДЖЕТНЫХ ТРАНСФЕРТОВ, ИМЕЮЩИХ ЦЕЛЕВОЕ НАЗНАЧЕНИЕ, ПРОШЛЫХ ЛЕТ</t>
  </si>
  <si>
    <t>2 02 10000 00 0000 000</t>
  </si>
  <si>
    <t>2 02 20000 00 0000 000</t>
  </si>
  <si>
    <t>2 02 30000 00 0000 000</t>
  </si>
  <si>
    <t>2 02 40000 00 0000 000</t>
  </si>
  <si>
    <t>2 19 00000 00 0000 000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</si>
</sst>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</numFmts>
  <fonts count="23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8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2" fillId="9" borderId="0" applyNumberFormat="0" applyBorder="0" applyAlignment="0" applyProtection="0"/>
    <xf numFmtId="0" fontId="22" fillId="3" borderId="0" applyNumberFormat="0" applyBorder="0" applyAlignment="0" applyProtection="0"/>
    <xf numFmtId="0" fontId="22" fillId="7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3" borderId="0" applyNumberFormat="0" applyBorder="0" applyAlignment="0" applyProtection="0"/>
    <xf numFmtId="0" fontId="6" fillId="0" borderId="1">
      <alignment horizontal="left" wrapText="1" indent="2"/>
      <protection/>
    </xf>
    <xf numFmtId="4" fontId="6" fillId="0" borderId="2">
      <alignment horizontal="right"/>
      <protection/>
    </xf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3" borderId="0" applyNumberFormat="0" applyBorder="0" applyAlignment="0" applyProtection="0"/>
    <xf numFmtId="0" fontId="14" fillId="7" borderId="3" applyNumberFormat="0" applyAlignment="0" applyProtection="0"/>
    <xf numFmtId="0" fontId="15" fillId="14" borderId="4" applyNumberFormat="0" applyAlignment="0" applyProtection="0"/>
    <xf numFmtId="0" fontId="16" fillId="14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18" fillId="15" borderId="9" applyNumberFormat="0" applyAlignment="0" applyProtection="0"/>
    <xf numFmtId="0" fontId="7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2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10" applyNumberFormat="0" applyFont="0" applyAlignment="0" applyProtection="0"/>
    <xf numFmtId="9" fontId="0" fillId="0" borderId="0" applyFont="0" applyFill="0" applyBorder="0" applyAlignment="0" applyProtection="0"/>
    <xf numFmtId="0" fontId="17" fillId="0" borderId="11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7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3" fillId="14" borderId="0" xfId="0" applyFont="1" applyFill="1" applyBorder="1" applyAlignment="1">
      <alignment vertical="center" wrapText="1"/>
    </xf>
    <xf numFmtId="0" fontId="3" fillId="14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2" fillId="7" borderId="12" xfId="0" applyFont="1" applyFill="1" applyBorder="1" applyAlignment="1">
      <alignment vertical="center" wrapText="1"/>
    </xf>
    <xf numFmtId="164" fontId="3" fillId="14" borderId="0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 quotePrefix="1">
      <alignment horizontal="left" vertical="center" wrapText="1"/>
    </xf>
    <xf numFmtId="4" fontId="3" fillId="0" borderId="12" xfId="0" applyNumberFormat="1" applyFont="1" applyFill="1" applyBorder="1" applyAlignment="1" quotePrefix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4" fontId="3" fillId="14" borderId="12" xfId="0" applyNumberFormat="1" applyFont="1" applyFill="1" applyBorder="1" applyAlignment="1">
      <alignment horizontal="center" vertical="center" wrapText="1"/>
    </xf>
    <xf numFmtId="49" fontId="2" fillId="7" borderId="12" xfId="0" applyNumberFormat="1" applyFont="1" applyFill="1" applyBorder="1" applyAlignment="1" quotePrefix="1">
      <alignment horizontal="left" vertical="center" wrapText="1"/>
    </xf>
    <xf numFmtId="0" fontId="2" fillId="7" borderId="12" xfId="0" applyFont="1" applyFill="1" applyBorder="1" applyAlignment="1">
      <alignment horizontal="left" vertical="center" wrapText="1"/>
    </xf>
    <xf numFmtId="4" fontId="2" fillId="7" borderId="12" xfId="0" applyNumberFormat="1" applyFont="1" applyFill="1" applyBorder="1" applyAlignment="1" quotePrefix="1">
      <alignment horizontal="center" vertical="center" wrapText="1"/>
    </xf>
    <xf numFmtId="4" fontId="2" fillId="7" borderId="12" xfId="0" applyNumberFormat="1" applyFont="1" applyFill="1" applyBorder="1" applyAlignment="1">
      <alignment horizontal="center" vertical="center" wrapText="1"/>
    </xf>
    <xf numFmtId="165" fontId="2" fillId="7" borderId="12" xfId="57" applyNumberFormat="1" applyFont="1" applyFill="1" applyBorder="1" applyAlignment="1">
      <alignment horizontal="center" vertical="center"/>
    </xf>
    <xf numFmtId="165" fontId="3" fillId="0" borderId="12" xfId="57" applyNumberFormat="1" applyFont="1" applyFill="1" applyBorder="1" applyAlignment="1">
      <alignment horizontal="center" vertical="center"/>
    </xf>
    <xf numFmtId="165" fontId="2" fillId="7" borderId="12" xfId="57" applyNumberFormat="1" applyFont="1" applyFill="1" applyBorder="1" applyAlignment="1">
      <alignment horizontal="center" vertical="center" wrapText="1"/>
    </xf>
    <xf numFmtId="165" fontId="3" fillId="0" borderId="12" xfId="57" applyNumberFormat="1" applyFont="1" applyFill="1" applyBorder="1" applyAlignment="1">
      <alignment horizontal="center" vertical="center" wrapText="1"/>
    </xf>
    <xf numFmtId="165" fontId="2" fillId="0" borderId="12" xfId="57" applyNumberFormat="1" applyFont="1" applyFill="1" applyBorder="1" applyAlignment="1">
      <alignment horizontal="center" vertical="center" wrapText="1"/>
    </xf>
    <xf numFmtId="4" fontId="2" fillId="7" borderId="12" xfId="0" applyNumberFormat="1" applyFont="1" applyFill="1" applyBorder="1" applyAlignment="1">
      <alignment horizontal="center" vertical="center"/>
    </xf>
    <xf numFmtId="165" fontId="3" fillId="14" borderId="12" xfId="57" applyNumberFormat="1" applyFont="1" applyFill="1" applyBorder="1" applyAlignment="1">
      <alignment horizontal="center" vertical="center" wrapText="1"/>
    </xf>
    <xf numFmtId="165" fontId="2" fillId="0" borderId="1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64" fontId="3" fillId="14" borderId="13" xfId="0" applyNumberFormat="1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xl58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view="pageBreakPreview" zoomScale="85" zoomScaleNormal="85" zoomScaleSheetLayoutView="8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21" sqref="D21"/>
    </sheetView>
  </sheetViews>
  <sheetFormatPr defaultColWidth="9.125" defaultRowHeight="12.75"/>
  <cols>
    <col min="1" max="1" width="25.00390625" style="1" customWidth="1"/>
    <col min="2" max="2" width="40.50390625" style="1" customWidth="1"/>
    <col min="3" max="3" width="20.625" style="1" customWidth="1"/>
    <col min="4" max="4" width="27.00390625" style="1" customWidth="1"/>
    <col min="5" max="5" width="14.50390625" style="1" customWidth="1"/>
    <col min="6" max="6" width="23.00390625" style="4" customWidth="1"/>
    <col min="7" max="7" width="14.50390625" style="4" customWidth="1"/>
    <col min="8" max="8" width="21.50390625" style="4" customWidth="1"/>
    <col min="9" max="9" width="14.50390625" style="4" customWidth="1"/>
    <col min="10" max="10" width="20.625" style="4" customWidth="1"/>
    <col min="11" max="13" width="14.50390625" style="1" customWidth="1"/>
    <col min="14" max="14" width="14.00390625" style="1" customWidth="1"/>
    <col min="15" max="16384" width="9.125" style="1" customWidth="1"/>
  </cols>
  <sheetData>
    <row r="1" spans="1:11" ht="15.75" customHeight="1">
      <c r="A1" s="26" t="s">
        <v>43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14.25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9.75" customHeight="1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2:11" ht="24" customHeight="1">
      <c r="B4" s="2"/>
      <c r="C4" s="2"/>
      <c r="D4" s="2"/>
      <c r="E4" s="2"/>
      <c r="F4" s="8"/>
      <c r="G4" s="8"/>
      <c r="H4" s="8"/>
      <c r="I4" s="8"/>
      <c r="J4" s="28" t="s">
        <v>36</v>
      </c>
      <c r="K4" s="28"/>
    </row>
    <row r="5" spans="1:11" ht="39.75" customHeight="1">
      <c r="A5" s="9" t="s">
        <v>6</v>
      </c>
      <c r="B5" s="9" t="s">
        <v>5</v>
      </c>
      <c r="C5" s="9" t="s">
        <v>39</v>
      </c>
      <c r="D5" s="9" t="s">
        <v>40</v>
      </c>
      <c r="E5" s="9" t="s">
        <v>23</v>
      </c>
      <c r="F5" s="5" t="s">
        <v>26</v>
      </c>
      <c r="G5" s="9" t="s">
        <v>24</v>
      </c>
      <c r="H5" s="5" t="s">
        <v>34</v>
      </c>
      <c r="I5" s="9" t="s">
        <v>35</v>
      </c>
      <c r="J5" s="5" t="s">
        <v>41</v>
      </c>
      <c r="K5" s="9" t="s">
        <v>42</v>
      </c>
    </row>
    <row r="6" spans="1:11" ht="21.75" customHeight="1">
      <c r="A6" s="9">
        <v>1</v>
      </c>
      <c r="B6" s="9">
        <v>2</v>
      </c>
      <c r="C6" s="9">
        <v>3</v>
      </c>
      <c r="D6" s="9">
        <v>4</v>
      </c>
      <c r="E6" s="9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</row>
    <row r="7" spans="1:11" s="2" customFormat="1" ht="42" customHeight="1">
      <c r="A7" s="7" t="s">
        <v>1</v>
      </c>
      <c r="B7" s="7" t="s">
        <v>21</v>
      </c>
      <c r="C7" s="23">
        <f>SUM(C8:C18)</f>
        <v>80773712.5</v>
      </c>
      <c r="D7" s="23">
        <f>SUM(D8:D18)</f>
        <v>85917000</v>
      </c>
      <c r="E7" s="18">
        <f>D7/C7</f>
        <v>1.0636752643999123</v>
      </c>
      <c r="F7" s="23">
        <f>SUM(F8:F18)</f>
        <v>89797000</v>
      </c>
      <c r="G7" s="18">
        <f>F7/D7</f>
        <v>1.045159863589278</v>
      </c>
      <c r="H7" s="23">
        <f>SUM(H8:H18)</f>
        <v>92600000</v>
      </c>
      <c r="I7" s="18">
        <f>H7/F7</f>
        <v>1.0312148512756552</v>
      </c>
      <c r="J7" s="23">
        <f>SUM(J8:J18)</f>
        <v>96447000</v>
      </c>
      <c r="K7" s="18">
        <f>J7/H7</f>
        <v>1.0415442764578833</v>
      </c>
    </row>
    <row r="8" spans="1:11" ht="39" customHeight="1">
      <c r="A8" s="10" t="s">
        <v>12</v>
      </c>
      <c r="B8" s="6" t="s">
        <v>8</v>
      </c>
      <c r="C8" s="13">
        <v>60159724.95</v>
      </c>
      <c r="D8" s="13">
        <v>65146000</v>
      </c>
      <c r="E8" s="19">
        <f>D8/C8</f>
        <v>1.082883940279717</v>
      </c>
      <c r="F8" s="13">
        <v>69018000</v>
      </c>
      <c r="G8" s="24">
        <f aca="true" t="shared" si="0" ref="G8:G17">F8/D8</f>
        <v>1.0594357289779879</v>
      </c>
      <c r="H8" s="13">
        <v>74237000</v>
      </c>
      <c r="I8" s="24">
        <f aca="true" t="shared" si="1" ref="I8:I17">H8/F8</f>
        <v>1.0756179547364455</v>
      </c>
      <c r="J8" s="13">
        <v>79824000</v>
      </c>
      <c r="K8" s="24">
        <f>J8/H8</f>
        <v>1.0752589679001037</v>
      </c>
    </row>
    <row r="9" spans="1:11" ht="75.75" customHeight="1">
      <c r="A9" s="10" t="s">
        <v>13</v>
      </c>
      <c r="B9" s="6" t="s">
        <v>9</v>
      </c>
      <c r="C9" s="13">
        <v>3316755.74</v>
      </c>
      <c r="D9" s="13">
        <v>3988000</v>
      </c>
      <c r="E9" s="19">
        <f aca="true" t="shared" si="2" ref="E9:E18">D9/C9</f>
        <v>1.202379768852077</v>
      </c>
      <c r="F9" s="13">
        <v>2780000</v>
      </c>
      <c r="G9" s="24">
        <f t="shared" si="0"/>
        <v>0.6970912738214644</v>
      </c>
      <c r="H9" s="13">
        <v>2926000</v>
      </c>
      <c r="I9" s="24">
        <f t="shared" si="1"/>
        <v>1.0525179856115108</v>
      </c>
      <c r="J9" s="13">
        <v>3104000</v>
      </c>
      <c r="K9" s="24">
        <f aca="true" t="shared" si="3" ref="K9:K18">J9/H9</f>
        <v>1.060833902939166</v>
      </c>
    </row>
    <row r="10" spans="1:11" s="3" customFormat="1" ht="39" customHeight="1">
      <c r="A10" s="10" t="s">
        <v>14</v>
      </c>
      <c r="B10" s="6" t="s">
        <v>10</v>
      </c>
      <c r="C10" s="13">
        <v>6338246.89</v>
      </c>
      <c r="D10" s="13">
        <v>6802300</v>
      </c>
      <c r="E10" s="19">
        <f t="shared" si="2"/>
        <v>1.0732147418763613</v>
      </c>
      <c r="F10" s="13">
        <v>6723000</v>
      </c>
      <c r="G10" s="24">
        <f t="shared" si="0"/>
        <v>0.9883421783808418</v>
      </c>
      <c r="H10" s="13">
        <v>6835000</v>
      </c>
      <c r="I10" s="24">
        <f t="shared" si="1"/>
        <v>1.0166592295106351</v>
      </c>
      <c r="J10" s="13">
        <v>5881000</v>
      </c>
      <c r="K10" s="24">
        <f t="shared" si="3"/>
        <v>0.860424286759327</v>
      </c>
    </row>
    <row r="11" spans="1:11" ht="33" customHeight="1">
      <c r="A11" s="10" t="s">
        <v>15</v>
      </c>
      <c r="B11" s="6" t="s">
        <v>7</v>
      </c>
      <c r="C11" s="13">
        <v>1342819.04</v>
      </c>
      <c r="D11" s="13">
        <v>1500000</v>
      </c>
      <c r="E11" s="19">
        <f t="shared" si="2"/>
        <v>1.1170529723796587</v>
      </c>
      <c r="F11" s="13">
        <v>1600000</v>
      </c>
      <c r="G11" s="24">
        <f t="shared" si="0"/>
        <v>1.0666666666666667</v>
      </c>
      <c r="H11" s="13">
        <v>1605000</v>
      </c>
      <c r="I11" s="24">
        <f t="shared" si="1"/>
        <v>1.003125</v>
      </c>
      <c r="J11" s="13">
        <v>1610000</v>
      </c>
      <c r="K11" s="24">
        <f t="shared" si="3"/>
        <v>1.0031152647975077</v>
      </c>
    </row>
    <row r="12" spans="1:11" ht="74.25" customHeight="1">
      <c r="A12" s="10" t="s">
        <v>37</v>
      </c>
      <c r="B12" s="6" t="s">
        <v>38</v>
      </c>
      <c r="C12" s="13">
        <v>0</v>
      </c>
      <c r="D12" s="13">
        <v>1000</v>
      </c>
      <c r="E12" s="19">
        <v>0</v>
      </c>
      <c r="F12" s="13">
        <v>1000</v>
      </c>
      <c r="G12" s="24">
        <v>0</v>
      </c>
      <c r="H12" s="13">
        <v>1000</v>
      </c>
      <c r="I12" s="24">
        <f t="shared" si="1"/>
        <v>1</v>
      </c>
      <c r="J12" s="13">
        <v>1000</v>
      </c>
      <c r="K12" s="24">
        <f t="shared" si="3"/>
        <v>1</v>
      </c>
    </row>
    <row r="13" spans="1:11" ht="90.75" customHeight="1">
      <c r="A13" s="10" t="s">
        <v>16</v>
      </c>
      <c r="B13" s="6" t="s">
        <v>11</v>
      </c>
      <c r="C13" s="13">
        <v>4174007.81</v>
      </c>
      <c r="D13" s="13">
        <v>4106700</v>
      </c>
      <c r="E13" s="19">
        <f t="shared" si="2"/>
        <v>0.9838745366410802</v>
      </c>
      <c r="F13" s="13">
        <v>3427000</v>
      </c>
      <c r="G13" s="24">
        <f t="shared" si="0"/>
        <v>0.8344899797891251</v>
      </c>
      <c r="H13" s="13">
        <v>3427000</v>
      </c>
      <c r="I13" s="24">
        <f t="shared" si="1"/>
        <v>1</v>
      </c>
      <c r="J13" s="13">
        <v>3427000</v>
      </c>
      <c r="K13" s="24">
        <f t="shared" si="3"/>
        <v>1</v>
      </c>
    </row>
    <row r="14" spans="1:11" ht="43.5" customHeight="1">
      <c r="A14" s="10" t="s">
        <v>17</v>
      </c>
      <c r="B14" s="6" t="s">
        <v>2</v>
      </c>
      <c r="C14" s="13">
        <v>145810.7</v>
      </c>
      <c r="D14" s="13">
        <v>233000</v>
      </c>
      <c r="E14" s="19">
        <f t="shared" si="2"/>
        <v>1.5979622894616101</v>
      </c>
      <c r="F14" s="13">
        <v>233000</v>
      </c>
      <c r="G14" s="24">
        <f t="shared" si="0"/>
        <v>1</v>
      </c>
      <c r="H14" s="13">
        <v>233000</v>
      </c>
      <c r="I14" s="24">
        <f t="shared" si="1"/>
        <v>1</v>
      </c>
      <c r="J14" s="13">
        <v>233000</v>
      </c>
      <c r="K14" s="24">
        <f t="shared" si="3"/>
        <v>1</v>
      </c>
    </row>
    <row r="15" spans="1:11" s="3" customFormat="1" ht="63.75" customHeight="1">
      <c r="A15" s="10" t="s">
        <v>18</v>
      </c>
      <c r="B15" s="6" t="s">
        <v>0</v>
      </c>
      <c r="C15" s="13">
        <v>396106.85</v>
      </c>
      <c r="D15" s="13">
        <v>700000</v>
      </c>
      <c r="E15" s="19">
        <f t="shared" si="2"/>
        <v>1.7671999360778539</v>
      </c>
      <c r="F15" s="13">
        <v>730000</v>
      </c>
      <c r="G15" s="24">
        <f t="shared" si="0"/>
        <v>1.042857142857143</v>
      </c>
      <c r="H15" s="13">
        <v>730000</v>
      </c>
      <c r="I15" s="24">
        <f t="shared" si="1"/>
        <v>1</v>
      </c>
      <c r="J15" s="13">
        <v>750000</v>
      </c>
      <c r="K15" s="24">
        <f t="shared" si="3"/>
        <v>1.0273972602739727</v>
      </c>
    </row>
    <row r="16" spans="1:11" s="3" customFormat="1" ht="63.75" customHeight="1">
      <c r="A16" s="10" t="s">
        <v>19</v>
      </c>
      <c r="B16" s="6" t="s">
        <v>3</v>
      </c>
      <c r="C16" s="13">
        <v>2872874.91</v>
      </c>
      <c r="D16" s="13">
        <v>2390000</v>
      </c>
      <c r="E16" s="19">
        <f t="shared" si="2"/>
        <v>0.8319192707210492</v>
      </c>
      <c r="F16" s="13">
        <v>5250000</v>
      </c>
      <c r="G16" s="24">
        <f t="shared" si="0"/>
        <v>2.196652719665272</v>
      </c>
      <c r="H16" s="13">
        <v>2570000</v>
      </c>
      <c r="I16" s="24">
        <f t="shared" si="1"/>
        <v>0.4895238095238095</v>
      </c>
      <c r="J16" s="13">
        <v>1580000</v>
      </c>
      <c r="K16" s="24">
        <f t="shared" si="3"/>
        <v>0.6147859922178989</v>
      </c>
    </row>
    <row r="17" spans="1:11" ht="37.5" customHeight="1">
      <c r="A17" s="10" t="s">
        <v>20</v>
      </c>
      <c r="B17" s="6" t="s">
        <v>4</v>
      </c>
      <c r="C17" s="13">
        <v>2027365.61</v>
      </c>
      <c r="D17" s="13">
        <v>1050000</v>
      </c>
      <c r="E17" s="19">
        <f t="shared" si="2"/>
        <v>0.5179134906998841</v>
      </c>
      <c r="F17" s="13">
        <v>35000</v>
      </c>
      <c r="G17" s="24">
        <f t="shared" si="0"/>
        <v>0.03333333333333333</v>
      </c>
      <c r="H17" s="13">
        <v>36000</v>
      </c>
      <c r="I17" s="24">
        <f t="shared" si="1"/>
        <v>1.0285714285714285</v>
      </c>
      <c r="J17" s="13">
        <v>37000</v>
      </c>
      <c r="K17" s="24">
        <f t="shared" si="3"/>
        <v>1.0277777777777777</v>
      </c>
    </row>
    <row r="18" spans="1:11" ht="37.5" customHeight="1" hidden="1">
      <c r="A18" s="10" t="s">
        <v>22</v>
      </c>
      <c r="B18" s="6" t="s">
        <v>25</v>
      </c>
      <c r="C18" s="13"/>
      <c r="D18" s="13"/>
      <c r="E18" s="19" t="e">
        <f t="shared" si="2"/>
        <v>#DIV/0!</v>
      </c>
      <c r="F18" s="13"/>
      <c r="G18" s="24" t="e">
        <f aca="true" t="shared" si="4" ref="G18:G25">F18/D18</f>
        <v>#DIV/0!</v>
      </c>
      <c r="H18" s="13"/>
      <c r="I18" s="24" t="e">
        <f aca="true" t="shared" si="5" ref="I18:I25">H18/F18</f>
        <v>#DIV/0!</v>
      </c>
      <c r="J18" s="13"/>
      <c r="K18" s="24" t="e">
        <f t="shared" si="3"/>
        <v>#DIV/0!</v>
      </c>
    </row>
    <row r="19" spans="1:11" ht="69.75" customHeight="1">
      <c r="A19" s="14" t="s">
        <v>27</v>
      </c>
      <c r="B19" s="15" t="s">
        <v>28</v>
      </c>
      <c r="C19" s="16">
        <f>SUM(C20:C23)</f>
        <v>188260092.92000002</v>
      </c>
      <c r="D19" s="16">
        <f>SUM(D20:D23)</f>
        <v>239875941.53</v>
      </c>
      <c r="E19" s="20">
        <f aca="true" t="shared" si="6" ref="E19:E25">D19/C19</f>
        <v>1.2741730751823959</v>
      </c>
      <c r="F19" s="17">
        <f>SUM(F20:F23)</f>
        <v>205907649.19</v>
      </c>
      <c r="G19" s="20">
        <f t="shared" si="4"/>
        <v>0.85839225008002</v>
      </c>
      <c r="H19" s="17">
        <f>SUM(H20:H23)</f>
        <v>193763544.19</v>
      </c>
      <c r="I19" s="20">
        <f t="shared" si="5"/>
        <v>0.9410215936718597</v>
      </c>
      <c r="J19" s="17">
        <f>SUM(J20:J23)</f>
        <v>320493851.78</v>
      </c>
      <c r="K19" s="20">
        <f aca="true" t="shared" si="7" ref="K19:K25">J19/H19</f>
        <v>1.6540461887181996</v>
      </c>
    </row>
    <row r="20" spans="1:11" ht="56.25" customHeight="1">
      <c r="A20" s="10" t="s">
        <v>45</v>
      </c>
      <c r="B20" s="6" t="s">
        <v>29</v>
      </c>
      <c r="C20" s="11">
        <v>54798966.5</v>
      </c>
      <c r="D20" s="11">
        <v>43880957</v>
      </c>
      <c r="E20" s="21">
        <f t="shared" si="6"/>
        <v>0.8007624924824084</v>
      </c>
      <c r="F20" s="13">
        <v>42097000</v>
      </c>
      <c r="G20" s="24">
        <f t="shared" si="4"/>
        <v>0.9593455311378009</v>
      </c>
      <c r="H20" s="13">
        <v>38569000</v>
      </c>
      <c r="I20" s="24">
        <f t="shared" si="5"/>
        <v>0.9161935529847732</v>
      </c>
      <c r="J20" s="13">
        <v>36609000</v>
      </c>
      <c r="K20" s="21">
        <f t="shared" si="7"/>
        <v>0.9491819855324224</v>
      </c>
    </row>
    <row r="21" spans="1:11" ht="58.5" customHeight="1">
      <c r="A21" s="10" t="s">
        <v>46</v>
      </c>
      <c r="B21" s="6" t="s">
        <v>30</v>
      </c>
      <c r="C21" s="11">
        <v>3398140.5</v>
      </c>
      <c r="D21" s="11">
        <f>52546065.32</f>
        <v>52546065.32</v>
      </c>
      <c r="E21" s="21">
        <f t="shared" si="6"/>
        <v>15.463182090322634</v>
      </c>
      <c r="F21" s="13">
        <v>13214978.2</v>
      </c>
      <c r="G21" s="24">
        <f t="shared" si="4"/>
        <v>0.25149320162265576</v>
      </c>
      <c r="H21" s="13">
        <v>10911279.7</v>
      </c>
      <c r="I21" s="24">
        <f t="shared" si="5"/>
        <v>0.8256751948330872</v>
      </c>
      <c r="J21" s="13">
        <v>139308648.39</v>
      </c>
      <c r="K21" s="21">
        <f t="shared" si="7"/>
        <v>12.76739779569577</v>
      </c>
    </row>
    <row r="22" spans="1:11" ht="56.25" customHeight="1">
      <c r="A22" s="10" t="s">
        <v>47</v>
      </c>
      <c r="B22" s="6" t="s">
        <v>31</v>
      </c>
      <c r="C22" s="11">
        <v>124404473.92</v>
      </c>
      <c r="D22" s="11">
        <v>136559919.21</v>
      </c>
      <c r="E22" s="21">
        <f t="shared" si="6"/>
        <v>1.0977090687093516</v>
      </c>
      <c r="F22" s="13">
        <v>144716670.99</v>
      </c>
      <c r="G22" s="24">
        <f t="shared" si="4"/>
        <v>1.0597302036145515</v>
      </c>
      <c r="H22" s="13">
        <v>143904264.49</v>
      </c>
      <c r="I22" s="24">
        <f t="shared" si="5"/>
        <v>0.9943862272781542</v>
      </c>
      <c r="J22" s="13">
        <v>144197203.39</v>
      </c>
      <c r="K22" s="21">
        <f t="shared" si="7"/>
        <v>1.0020356512785646</v>
      </c>
    </row>
    <row r="23" spans="1:11" ht="24.75" customHeight="1">
      <c r="A23" s="10" t="s">
        <v>48</v>
      </c>
      <c r="B23" s="6" t="s">
        <v>32</v>
      </c>
      <c r="C23" s="11">
        <v>5658512</v>
      </c>
      <c r="D23" s="11">
        <v>6889000</v>
      </c>
      <c r="E23" s="21">
        <f t="shared" si="6"/>
        <v>1.2174578758514607</v>
      </c>
      <c r="F23" s="13">
        <v>5879000</v>
      </c>
      <c r="G23" s="24">
        <f t="shared" si="4"/>
        <v>0.853389461460299</v>
      </c>
      <c r="H23" s="13">
        <v>379000</v>
      </c>
      <c r="I23" s="24">
        <f t="shared" si="5"/>
        <v>0.06446674604524578</v>
      </c>
      <c r="J23" s="13">
        <v>379000</v>
      </c>
      <c r="K23" s="21">
        <f t="shared" si="7"/>
        <v>1</v>
      </c>
    </row>
    <row r="24" spans="1:11" ht="93.75" customHeight="1">
      <c r="A24" s="14" t="s">
        <v>49</v>
      </c>
      <c r="B24" s="15" t="s">
        <v>44</v>
      </c>
      <c r="C24" s="16">
        <v>-99</v>
      </c>
      <c r="D24" s="16">
        <v>0</v>
      </c>
      <c r="E24" s="20">
        <f t="shared" si="6"/>
        <v>0</v>
      </c>
      <c r="F24" s="17">
        <v>0</v>
      </c>
      <c r="G24" s="20">
        <v>0</v>
      </c>
      <c r="H24" s="17">
        <v>0</v>
      </c>
      <c r="I24" s="20">
        <v>0</v>
      </c>
      <c r="J24" s="17">
        <v>0</v>
      </c>
      <c r="K24" s="20" t="e">
        <f t="shared" si="7"/>
        <v>#DIV/0!</v>
      </c>
    </row>
    <row r="25" spans="1:11" ht="45" customHeight="1">
      <c r="A25" s="29" t="s">
        <v>33</v>
      </c>
      <c r="B25" s="30"/>
      <c r="C25" s="12">
        <f>C7+C19+C24</f>
        <v>269033706.42</v>
      </c>
      <c r="D25" s="12">
        <f>D7+D19+D24</f>
        <v>325792941.53</v>
      </c>
      <c r="E25" s="22">
        <f t="shared" si="6"/>
        <v>1.210974438353054</v>
      </c>
      <c r="F25" s="12">
        <f>F7+F19+F24</f>
        <v>295704649.19</v>
      </c>
      <c r="G25" s="22">
        <f t="shared" si="4"/>
        <v>0.9076459661811631</v>
      </c>
      <c r="H25" s="12">
        <f>H7+H19+H24</f>
        <v>286363544.19</v>
      </c>
      <c r="I25" s="25">
        <f t="shared" si="5"/>
        <v>0.9684106928126178</v>
      </c>
      <c r="J25" s="12">
        <f>J7+J19+J24</f>
        <v>416940851.78</v>
      </c>
      <c r="K25" s="22">
        <f t="shared" si="7"/>
        <v>1.4559843954975042</v>
      </c>
    </row>
  </sheetData>
  <sheetProtection/>
  <mergeCells count="3">
    <mergeCell ref="A1:K3"/>
    <mergeCell ref="J4:K4"/>
    <mergeCell ref="A25:B25"/>
  </mergeCells>
  <printOptions/>
  <pageMargins left="0.2755905511811024" right="0.15748031496062992" top="0.2362204724409449" bottom="0.35433070866141736" header="0.2755905511811024" footer="0.15748031496062992"/>
  <pageSetup horizontalDpi="600" verticalDpi="600" orientation="landscape" paperSize="9" scale="56" r:id="rId1"/>
  <rowBreaks count="1" manualBreakCount="1">
    <brk id="18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Облфинуправление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Бабась Алексей Алексеевич</dc:creator>
  <cp:keywords/>
  <dc:description/>
  <cp:lastModifiedBy>User</cp:lastModifiedBy>
  <cp:lastPrinted>2017-10-31T06:34:14Z</cp:lastPrinted>
  <dcterms:created xsi:type="dcterms:W3CDTF">2000-09-29T06:30:00Z</dcterms:created>
  <dcterms:modified xsi:type="dcterms:W3CDTF">2019-11-20T14:11:39Z</dcterms:modified>
  <cp:category/>
  <cp:version/>
  <cp:contentType/>
  <cp:contentStatus/>
</cp:coreProperties>
</file>