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10740" activeTab="0"/>
  </bookViews>
  <sheets>
    <sheet name="data" sheetId="1" r:id="rId1"/>
  </sheets>
  <definedNames>
    <definedName name="_xlnm.Print_Titles" localSheetId="0">'data'!$2:$2</definedName>
  </definedNames>
  <calcPr fullCalcOnLoad="1"/>
</workbook>
</file>

<file path=xl/sharedStrings.xml><?xml version="1.0" encoding="utf-8"?>
<sst xmlns="http://schemas.openxmlformats.org/spreadsheetml/2006/main" count="146" uniqueCount="73">
  <si>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</si>
  <si>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</si>
  <si>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</si>
  <si>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</si>
  <si>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</si>
  <si>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</si>
  <si>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</si>
  <si>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</si>
  <si>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</si>
  <si>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</si>
  <si>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</si>
  <si>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</si>
  <si>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</si>
  <si>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</si>
  <si>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</si>
  <si>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</si>
  <si>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</si>
  <si>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</si>
  <si>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</si>
  <si>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</si>
  <si>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</si>
  <si>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</si>
  <si>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</si>
  <si>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</si>
  <si>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</si>
  <si>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</si>
  <si>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</si>
  <si>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</si>
  <si>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</si>
  <si>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</si>
  <si>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</si>
  <si>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</si>
  <si>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</si>
  <si>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</si>
  <si>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</si>
  <si>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</si>
  <si>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</si>
  <si>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</si>
  <si>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</si>
  <si>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</si>
  <si>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</si>
  <si>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</si>
  <si>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</si>
  <si>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</si>
  <si>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</si>
  <si>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</si>
  <si>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</si>
  <si>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</si>
  <si>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</si>
  <si>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</si>
  <si>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</si>
  <si>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</si>
  <si>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</si>
  <si>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</si>
  <si>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</si>
  <si>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Темп к отчетному году</t>
  </si>
  <si>
    <t>Темп к ожидаемой оценке исполнения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</si>
  <si>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</si>
  <si>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</si>
  <si>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Благоустройство</t>
  </si>
  <si>
    <t>2023 год (план)</t>
  </si>
  <si>
    <t>Водное хозяйство</t>
  </si>
  <si>
    <t>2024 год (план)</t>
  </si>
  <si>
    <t>Другие вопросы в области жилищно-коммунального хозяйства</t>
  </si>
  <si>
    <t>Массовый спорт</t>
  </si>
  <si>
    <t>Спорт высших достижений</t>
  </si>
  <si>
    <t>2021 год (кассовое исполнение)</t>
  </si>
  <si>
    <t>2022 год (оценка исполнения)</t>
  </si>
  <si>
    <t>2025 год (план)</t>
  </si>
  <si>
    <t>Охрана окружающей среды</t>
  </si>
  <si>
    <t>Другие вопросы в области охраны окружающей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</si>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</sst>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"/>
  </numFmts>
  <fonts count="38">
    <font>
      <sz val="11"/>
      <color theme="1"/>
      <name val="Calibri"/>
      <family val="2"/>
    </font>
    <font>
      <sz val="11"/>
      <color indexed="59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59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55" applyNumberFormat="1" applyFont="1" applyFill="1" applyBorder="1" applyAlignment="1">
      <alignment horizontal="center" vertical="center"/>
    </xf>
    <xf numFmtId="172" fontId="3" fillId="0" borderId="10" xfId="55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55" applyNumberFormat="1" applyFont="1" applyFill="1" applyBorder="1" applyAlignment="1">
      <alignment horizontal="center" vertical="center"/>
    </xf>
    <xf numFmtId="172" fontId="4" fillId="0" borderId="10" xfId="55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80"/>
  <sheetViews>
    <sheetView tabSelected="1" zoomScale="80" zoomScaleNormal="80" zoomScaleSheetLayoutView="100"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49" sqref="G49"/>
    </sheetView>
  </sheetViews>
  <sheetFormatPr defaultColWidth="9.140625" defaultRowHeight="15"/>
  <cols>
    <col min="1" max="1" width="52.421875" style="1" customWidth="1"/>
    <col min="2" max="2" width="5.7109375" style="1" customWidth="1"/>
    <col min="3" max="3" width="5.421875" style="1" customWidth="1"/>
    <col min="4" max="4" width="24.421875" style="15" customWidth="1"/>
    <col min="5" max="5" width="24.421875" style="16" customWidth="1"/>
    <col min="6" max="6" width="19.00390625" style="17" customWidth="1"/>
    <col min="7" max="7" width="24.421875" style="17" customWidth="1"/>
    <col min="8" max="8" width="19.00390625" style="17" customWidth="1"/>
    <col min="9" max="9" width="21.28125" style="17" customWidth="1"/>
    <col min="10" max="11" width="24.421875" style="17" customWidth="1"/>
    <col min="12" max="13" width="9.140625" style="1" customWidth="1"/>
    <col min="14" max="14" width="33.57421875" style="1" customWidth="1"/>
    <col min="15" max="16384" width="9.140625" style="1" customWidth="1"/>
  </cols>
  <sheetData>
    <row r="1" spans="1:11" ht="36.7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51.75" customHeight="1">
      <c r="A2" s="2" t="s">
        <v>1</v>
      </c>
      <c r="B2" s="2" t="s">
        <v>2</v>
      </c>
      <c r="C2" s="2" t="s">
        <v>3</v>
      </c>
      <c r="D2" s="19" t="s">
        <v>66</v>
      </c>
      <c r="E2" s="20" t="s">
        <v>67</v>
      </c>
      <c r="F2" s="3" t="s">
        <v>55</v>
      </c>
      <c r="G2" s="3" t="s">
        <v>60</v>
      </c>
      <c r="H2" s="3" t="s">
        <v>55</v>
      </c>
      <c r="I2" s="3" t="s">
        <v>56</v>
      </c>
      <c r="J2" s="3" t="s">
        <v>62</v>
      </c>
      <c r="K2" s="3" t="s">
        <v>68</v>
      </c>
    </row>
    <row r="3" spans="1:11" ht="30" customHeight="1">
      <c r="A3" s="4" t="s">
        <v>4</v>
      </c>
      <c r="B3" s="5" t="s">
        <v>5</v>
      </c>
      <c r="C3" s="5" t="s">
        <v>0</v>
      </c>
      <c r="D3" s="24">
        <f>SUM(D4:D9)</f>
        <v>35864122.800000004</v>
      </c>
      <c r="E3" s="24">
        <f>SUM(E4:E9)</f>
        <v>41393235</v>
      </c>
      <c r="F3" s="6">
        <f>E3/D3</f>
        <v>1.154168337835381</v>
      </c>
      <c r="G3" s="21">
        <f>G4+G5+G6+G7+G8+G9</f>
        <v>44697311</v>
      </c>
      <c r="H3" s="7">
        <f>G3/D3</f>
        <v>1.2462959501131308</v>
      </c>
      <c r="I3" s="7">
        <f>G3/E3</f>
        <v>1.079821642352911</v>
      </c>
      <c r="J3" s="21">
        <f>SUM(J4:J9)</f>
        <v>47883367</v>
      </c>
      <c r="K3" s="21">
        <f>SUM(K4:K9)</f>
        <v>51663430</v>
      </c>
    </row>
    <row r="4" spans="1:11" ht="62.25">
      <c r="A4" s="8" t="s">
        <v>7</v>
      </c>
      <c r="B4" s="2" t="s">
        <v>5</v>
      </c>
      <c r="C4" s="2" t="s">
        <v>8</v>
      </c>
      <c r="D4" s="3">
        <v>486026.32</v>
      </c>
      <c r="E4" s="25">
        <v>471200</v>
      </c>
      <c r="F4" s="9">
        <f aca="true" t="shared" si="0" ref="F4:F46">E4/D4</f>
        <v>0.9694948207743153</v>
      </c>
      <c r="G4" s="22">
        <v>505834</v>
      </c>
      <c r="H4" s="10">
        <f aca="true" t="shared" si="1" ref="H4:H43">G4/D4</f>
        <v>1.040754336102621</v>
      </c>
      <c r="I4" s="10">
        <f aca="true" t="shared" si="2" ref="I4:I43">G4/E4</f>
        <v>1.0735016977928693</v>
      </c>
      <c r="J4" s="22">
        <v>505834</v>
      </c>
      <c r="K4" s="22">
        <v>505834</v>
      </c>
    </row>
    <row r="5" spans="1:11" ht="62.25">
      <c r="A5" s="8" t="s">
        <v>9</v>
      </c>
      <c r="B5" s="2" t="s">
        <v>5</v>
      </c>
      <c r="C5" s="2" t="s">
        <v>10</v>
      </c>
      <c r="D5" s="3">
        <v>22148532.34</v>
      </c>
      <c r="E5" s="25">
        <v>29649800</v>
      </c>
      <c r="F5" s="9">
        <f t="shared" si="0"/>
        <v>1.3386801231272916</v>
      </c>
      <c r="G5" s="22">
        <v>29201539</v>
      </c>
      <c r="H5" s="10">
        <f t="shared" si="1"/>
        <v>1.3184412651696271</v>
      </c>
      <c r="I5" s="10">
        <f t="shared" si="2"/>
        <v>0.984881483180325</v>
      </c>
      <c r="J5" s="22">
        <v>29026039</v>
      </c>
      <c r="K5" s="22">
        <v>29026039</v>
      </c>
    </row>
    <row r="6" spans="1:11" ht="15">
      <c r="A6" s="8" t="s">
        <v>11</v>
      </c>
      <c r="B6" s="2" t="s">
        <v>5</v>
      </c>
      <c r="C6" s="2" t="s">
        <v>12</v>
      </c>
      <c r="D6" s="3">
        <v>10307</v>
      </c>
      <c r="E6" s="25">
        <v>71135</v>
      </c>
      <c r="F6" s="9">
        <f t="shared" si="0"/>
        <v>6.901620258077035</v>
      </c>
      <c r="G6" s="22">
        <v>3028</v>
      </c>
      <c r="H6" s="10">
        <f t="shared" si="1"/>
        <v>0.2937809255845542</v>
      </c>
      <c r="I6" s="10">
        <f t="shared" si="2"/>
        <v>0.042566950165178884</v>
      </c>
      <c r="J6" s="22">
        <v>3169</v>
      </c>
      <c r="K6" s="22">
        <v>2817</v>
      </c>
    </row>
    <row r="7" spans="1:11" ht="46.5">
      <c r="A7" s="8" t="s">
        <v>13</v>
      </c>
      <c r="B7" s="2" t="s">
        <v>5</v>
      </c>
      <c r="C7" s="2" t="s">
        <v>14</v>
      </c>
      <c r="D7" s="3">
        <v>6090012.33</v>
      </c>
      <c r="E7" s="25">
        <v>5785900</v>
      </c>
      <c r="F7" s="9">
        <f t="shared" si="0"/>
        <v>0.9500637579168908</v>
      </c>
      <c r="G7" s="22">
        <v>6997500</v>
      </c>
      <c r="H7" s="10">
        <f t="shared" si="1"/>
        <v>1.1490124519994198</v>
      </c>
      <c r="I7" s="10">
        <f t="shared" si="2"/>
        <v>1.2094056240170068</v>
      </c>
      <c r="J7" s="22">
        <v>6966500</v>
      </c>
      <c r="K7" s="22">
        <v>6970500</v>
      </c>
    </row>
    <row r="8" spans="1:11" ht="15">
      <c r="A8" s="8" t="s">
        <v>16</v>
      </c>
      <c r="B8" s="2" t="s">
        <v>5</v>
      </c>
      <c r="C8" s="2" t="s">
        <v>17</v>
      </c>
      <c r="D8" s="3">
        <v>0</v>
      </c>
      <c r="E8" s="25">
        <v>90000</v>
      </c>
      <c r="F8" s="9" t="e">
        <f t="shared" si="0"/>
        <v>#DIV/0!</v>
      </c>
      <c r="G8" s="22">
        <v>100000</v>
      </c>
      <c r="H8" s="10" t="e">
        <f t="shared" si="1"/>
        <v>#DIV/0!</v>
      </c>
      <c r="I8" s="10">
        <f t="shared" si="2"/>
        <v>1.1111111111111112</v>
      </c>
      <c r="J8" s="22">
        <v>100000</v>
      </c>
      <c r="K8" s="22">
        <v>100000</v>
      </c>
    </row>
    <row r="9" spans="1:11" ht="15">
      <c r="A9" s="8" t="s">
        <v>18</v>
      </c>
      <c r="B9" s="2" t="s">
        <v>5</v>
      </c>
      <c r="C9" s="2" t="s">
        <v>19</v>
      </c>
      <c r="D9" s="3">
        <v>7129244.81</v>
      </c>
      <c r="E9" s="25">
        <v>5325200</v>
      </c>
      <c r="F9" s="9">
        <f t="shared" si="0"/>
        <v>0.7469514853144733</v>
      </c>
      <c r="G9" s="22">
        <v>7889410</v>
      </c>
      <c r="H9" s="10">
        <f t="shared" si="1"/>
        <v>1.106626327228059</v>
      </c>
      <c r="I9" s="10">
        <f t="shared" si="2"/>
        <v>1.4815236986404265</v>
      </c>
      <c r="J9" s="22">
        <v>11281825</v>
      </c>
      <c r="K9" s="22">
        <v>15058240</v>
      </c>
    </row>
    <row r="10" spans="1:11" ht="15">
      <c r="A10" s="4" t="s">
        <v>20</v>
      </c>
      <c r="B10" s="5" t="s">
        <v>6</v>
      </c>
      <c r="C10" s="5" t="s">
        <v>0</v>
      </c>
      <c r="D10" s="24">
        <f>D11</f>
        <v>682015</v>
      </c>
      <c r="E10" s="24">
        <f>E11</f>
        <v>754600</v>
      </c>
      <c r="F10" s="6">
        <f t="shared" si="0"/>
        <v>1.1064272779924196</v>
      </c>
      <c r="G10" s="21">
        <f>G11</f>
        <v>862117</v>
      </c>
      <c r="H10" s="7">
        <f t="shared" si="1"/>
        <v>1.2640733708202898</v>
      </c>
      <c r="I10" s="7">
        <f t="shared" si="2"/>
        <v>1.1424821097270077</v>
      </c>
      <c r="J10" s="21">
        <f>J11</f>
        <v>900960</v>
      </c>
      <c r="K10" s="21">
        <f>K11</f>
        <v>932721</v>
      </c>
    </row>
    <row r="11" spans="1:11" ht="15">
      <c r="A11" s="8" t="s">
        <v>21</v>
      </c>
      <c r="B11" s="2" t="s">
        <v>6</v>
      </c>
      <c r="C11" s="2" t="s">
        <v>8</v>
      </c>
      <c r="D11" s="3">
        <v>682015</v>
      </c>
      <c r="E11" s="25">
        <v>754600</v>
      </c>
      <c r="F11" s="9">
        <f t="shared" si="0"/>
        <v>1.1064272779924196</v>
      </c>
      <c r="G11" s="22">
        <v>862117</v>
      </c>
      <c r="H11" s="10">
        <f t="shared" si="1"/>
        <v>1.2640733708202898</v>
      </c>
      <c r="I11" s="10">
        <f t="shared" si="2"/>
        <v>1.1424821097270077</v>
      </c>
      <c r="J11" s="22">
        <v>900960</v>
      </c>
      <c r="K11" s="22">
        <v>932721</v>
      </c>
    </row>
    <row r="12" spans="1:11" ht="30.75">
      <c r="A12" s="4" t="s">
        <v>22</v>
      </c>
      <c r="B12" s="5" t="s">
        <v>8</v>
      </c>
      <c r="C12" s="5" t="s">
        <v>0</v>
      </c>
      <c r="D12" s="24">
        <f>D13+D15</f>
        <v>3681591.61</v>
      </c>
      <c r="E12" s="24">
        <f>E13+E15+E14</f>
        <v>4849000</v>
      </c>
      <c r="F12" s="6">
        <f t="shared" si="0"/>
        <v>1.317093397004998</v>
      </c>
      <c r="G12" s="21">
        <f>G13+G15+G14</f>
        <v>4109740</v>
      </c>
      <c r="H12" s="7">
        <f t="shared" si="1"/>
        <v>1.1162943735630688</v>
      </c>
      <c r="I12" s="7">
        <f t="shared" si="2"/>
        <v>0.8475438234687565</v>
      </c>
      <c r="J12" s="21">
        <f>J13+J15+J14</f>
        <v>4056070</v>
      </c>
      <c r="K12" s="21">
        <f>K13+K15+K14</f>
        <v>4128185</v>
      </c>
    </row>
    <row r="13" spans="1:11" ht="46.5">
      <c r="A13" s="8" t="s">
        <v>23</v>
      </c>
      <c r="B13" s="2" t="s">
        <v>8</v>
      </c>
      <c r="C13" s="2" t="s">
        <v>24</v>
      </c>
      <c r="D13" s="3">
        <v>3580421.61</v>
      </c>
      <c r="E13" s="25">
        <v>1058400</v>
      </c>
      <c r="F13" s="9">
        <f t="shared" si="0"/>
        <v>0.29560764493318986</v>
      </c>
      <c r="G13" s="22">
        <v>0</v>
      </c>
      <c r="H13" s="10">
        <f t="shared" si="1"/>
        <v>0</v>
      </c>
      <c r="I13" s="10">
        <f t="shared" si="2"/>
        <v>0</v>
      </c>
      <c r="J13" s="22">
        <v>0</v>
      </c>
      <c r="K13" s="22">
        <v>0</v>
      </c>
    </row>
    <row r="14" spans="1:11" ht="46.5">
      <c r="A14" s="8" t="s">
        <v>71</v>
      </c>
      <c r="B14" s="2" t="s">
        <v>8</v>
      </c>
      <c r="C14" s="2">
        <v>10</v>
      </c>
      <c r="D14" s="3">
        <v>0</v>
      </c>
      <c r="E14" s="25">
        <v>3710600</v>
      </c>
      <c r="F14" s="9" t="e">
        <f t="shared" si="0"/>
        <v>#DIV/0!</v>
      </c>
      <c r="G14" s="22">
        <v>4029740</v>
      </c>
      <c r="H14" s="10" t="e">
        <f t="shared" si="1"/>
        <v>#DIV/0!</v>
      </c>
      <c r="I14" s="10">
        <f t="shared" si="2"/>
        <v>1.08600765374872</v>
      </c>
      <c r="J14" s="22">
        <v>3976070</v>
      </c>
      <c r="K14" s="22">
        <v>4048185</v>
      </c>
    </row>
    <row r="15" spans="1:11" ht="30.75">
      <c r="A15" s="8" t="s">
        <v>72</v>
      </c>
      <c r="B15" s="2" t="s">
        <v>8</v>
      </c>
      <c r="C15" s="2">
        <v>14</v>
      </c>
      <c r="D15" s="3">
        <v>101170</v>
      </c>
      <c r="E15" s="25">
        <v>80000</v>
      </c>
      <c r="F15" s="9">
        <f t="shared" si="0"/>
        <v>0.7907482455273303</v>
      </c>
      <c r="G15" s="22">
        <v>80000</v>
      </c>
      <c r="H15" s="10">
        <f>G15/D15</f>
        <v>0.7907482455273303</v>
      </c>
      <c r="I15" s="10">
        <f>G15/E15</f>
        <v>1</v>
      </c>
      <c r="J15" s="22">
        <v>80000</v>
      </c>
      <c r="K15" s="22">
        <v>80000</v>
      </c>
    </row>
    <row r="16" spans="1:11" ht="15">
      <c r="A16" s="4" t="s">
        <v>27</v>
      </c>
      <c r="B16" s="5" t="s">
        <v>10</v>
      </c>
      <c r="C16" s="5" t="s">
        <v>0</v>
      </c>
      <c r="D16" s="24">
        <f>SUM(D17:D22)</f>
        <v>17136482.62</v>
      </c>
      <c r="E16" s="24">
        <f>SUM(E17:E22)</f>
        <v>27357000</v>
      </c>
      <c r="F16" s="6">
        <f t="shared" si="0"/>
        <v>1.5964186237420523</v>
      </c>
      <c r="G16" s="21">
        <f>SUM(G17:G22)</f>
        <v>15370754.45</v>
      </c>
      <c r="H16" s="7">
        <f t="shared" si="1"/>
        <v>0.8969608752767491</v>
      </c>
      <c r="I16" s="7">
        <f t="shared" si="2"/>
        <v>0.5618581880323135</v>
      </c>
      <c r="J16" s="21">
        <f>SUM(J17:J22)</f>
        <v>13764021.43</v>
      </c>
      <c r="K16" s="21">
        <f>SUM(K17:K22)</f>
        <v>15773553.24</v>
      </c>
    </row>
    <row r="17" spans="1:11" ht="15">
      <c r="A17" s="8" t="s">
        <v>28</v>
      </c>
      <c r="B17" s="2" t="s">
        <v>10</v>
      </c>
      <c r="C17" s="2" t="s">
        <v>5</v>
      </c>
      <c r="D17" s="3">
        <v>30466.8</v>
      </c>
      <c r="E17" s="25">
        <v>32500</v>
      </c>
      <c r="F17" s="9">
        <f t="shared" si="0"/>
        <v>1.0667349377026796</v>
      </c>
      <c r="G17" s="22">
        <v>33100</v>
      </c>
      <c r="H17" s="10">
        <f t="shared" si="1"/>
        <v>1.0864285057833445</v>
      </c>
      <c r="I17" s="10">
        <f t="shared" si="2"/>
        <v>1.0184615384615385</v>
      </c>
      <c r="J17" s="22">
        <v>34900</v>
      </c>
      <c r="K17" s="22">
        <v>36300</v>
      </c>
    </row>
    <row r="18" spans="1:11" ht="15">
      <c r="A18" s="8" t="s">
        <v>29</v>
      </c>
      <c r="B18" s="2" t="s">
        <v>10</v>
      </c>
      <c r="C18" s="2" t="s">
        <v>12</v>
      </c>
      <c r="D18" s="3">
        <v>241107.23</v>
      </c>
      <c r="E18" s="25">
        <v>1041300</v>
      </c>
      <c r="F18" s="9">
        <f t="shared" si="0"/>
        <v>4.31882527952397</v>
      </c>
      <c r="G18" s="22">
        <v>6055949.45</v>
      </c>
      <c r="H18" s="10">
        <f t="shared" si="1"/>
        <v>25.117245343493018</v>
      </c>
      <c r="I18" s="10">
        <f t="shared" si="2"/>
        <v>5.8157586190339</v>
      </c>
      <c r="J18" s="22">
        <v>4325521.43</v>
      </c>
      <c r="K18" s="22">
        <v>2595093.41</v>
      </c>
    </row>
    <row r="19" spans="1:11" ht="15">
      <c r="A19" s="8" t="s">
        <v>61</v>
      </c>
      <c r="B19" s="2" t="s">
        <v>10</v>
      </c>
      <c r="C19" s="11" t="s">
        <v>14</v>
      </c>
      <c r="D19" s="3">
        <v>117160</v>
      </c>
      <c r="E19" s="25">
        <v>121200</v>
      </c>
      <c r="F19" s="9">
        <f>E19/D19</f>
        <v>1.0344827586206897</v>
      </c>
      <c r="G19" s="22">
        <v>121200</v>
      </c>
      <c r="H19" s="10">
        <f>G19/D19</f>
        <v>1.0344827586206897</v>
      </c>
      <c r="I19" s="10">
        <f>G19/E19</f>
        <v>1</v>
      </c>
      <c r="J19" s="22">
        <v>121200</v>
      </c>
      <c r="K19" s="22">
        <v>121200</v>
      </c>
    </row>
    <row r="20" spans="1:11" ht="15">
      <c r="A20" s="8" t="s">
        <v>30</v>
      </c>
      <c r="B20" s="2" t="s">
        <v>10</v>
      </c>
      <c r="C20" s="2" t="s">
        <v>31</v>
      </c>
      <c r="D20" s="3">
        <v>1687432.46</v>
      </c>
      <c r="E20" s="25">
        <v>4923240</v>
      </c>
      <c r="F20" s="9">
        <f t="shared" si="0"/>
        <v>2.917592328406436</v>
      </c>
      <c r="G20" s="22">
        <v>3415505</v>
      </c>
      <c r="H20" s="10">
        <f t="shared" si="1"/>
        <v>2.024083974300222</v>
      </c>
      <c r="I20" s="10">
        <f t="shared" si="2"/>
        <v>0.6937514726074698</v>
      </c>
      <c r="J20" s="22">
        <v>3419400</v>
      </c>
      <c r="K20" s="22">
        <v>3423500</v>
      </c>
    </row>
    <row r="21" spans="1:11" ht="15">
      <c r="A21" s="8" t="s">
        <v>32</v>
      </c>
      <c r="B21" s="2" t="s">
        <v>10</v>
      </c>
      <c r="C21" s="2" t="s">
        <v>24</v>
      </c>
      <c r="D21" s="3">
        <v>14641432.13</v>
      </c>
      <c r="E21" s="25">
        <v>16941400</v>
      </c>
      <c r="F21" s="9">
        <f t="shared" si="0"/>
        <v>1.1570862638011628</v>
      </c>
      <c r="G21" s="22">
        <v>5710000</v>
      </c>
      <c r="H21" s="10">
        <f t="shared" si="1"/>
        <v>0.38998917245945663</v>
      </c>
      <c r="I21" s="10">
        <f t="shared" si="2"/>
        <v>0.3370441640006139</v>
      </c>
      <c r="J21" s="22">
        <v>5848000</v>
      </c>
      <c r="K21" s="22">
        <v>6118500</v>
      </c>
    </row>
    <row r="22" spans="1:11" ht="15">
      <c r="A22" s="8" t="s">
        <v>33</v>
      </c>
      <c r="B22" s="2" t="s">
        <v>10</v>
      </c>
      <c r="C22" s="2" t="s">
        <v>34</v>
      </c>
      <c r="D22" s="3">
        <v>418884</v>
      </c>
      <c r="E22" s="25">
        <v>4297360</v>
      </c>
      <c r="F22" s="9">
        <f t="shared" si="0"/>
        <v>10.259069336618252</v>
      </c>
      <c r="G22" s="22">
        <v>35000</v>
      </c>
      <c r="H22" s="10">
        <f t="shared" si="1"/>
        <v>0.08355535183965011</v>
      </c>
      <c r="I22" s="10">
        <f t="shared" si="2"/>
        <v>0.00814453524954856</v>
      </c>
      <c r="J22" s="22">
        <v>15000</v>
      </c>
      <c r="K22" s="22">
        <v>3478959.83</v>
      </c>
    </row>
    <row r="23" spans="1:11" ht="15">
      <c r="A23" s="4" t="s">
        <v>35</v>
      </c>
      <c r="B23" s="5" t="s">
        <v>12</v>
      </c>
      <c r="C23" s="5" t="s">
        <v>0</v>
      </c>
      <c r="D23" s="24">
        <f>D24+D25+D26+D27</f>
        <v>9404168.77</v>
      </c>
      <c r="E23" s="24">
        <f>E24+E25+E26+E27</f>
        <v>12272700</v>
      </c>
      <c r="F23" s="24" t="e">
        <f>F24+F25+F26+F27</f>
        <v>#DIV/0!</v>
      </c>
      <c r="G23" s="21">
        <f>G24+G25+G27+G26</f>
        <v>2341508</v>
      </c>
      <c r="H23" s="7">
        <f t="shared" si="1"/>
        <v>0.2489861738200175</v>
      </c>
      <c r="I23" s="7">
        <f t="shared" si="2"/>
        <v>0.19078996471844012</v>
      </c>
      <c r="J23" s="21">
        <f>J24+J25</f>
        <v>124800</v>
      </c>
      <c r="K23" s="21">
        <f>K24+K25</f>
        <v>4154800</v>
      </c>
    </row>
    <row r="24" spans="1:11" ht="15">
      <c r="A24" s="8" t="s">
        <v>36</v>
      </c>
      <c r="B24" s="2" t="s">
        <v>12</v>
      </c>
      <c r="C24" s="2" t="s">
        <v>5</v>
      </c>
      <c r="D24" s="3">
        <v>217002.37</v>
      </c>
      <c r="E24" s="25">
        <v>244800</v>
      </c>
      <c r="F24" s="9">
        <f t="shared" si="0"/>
        <v>1.1280982783736417</v>
      </c>
      <c r="G24" s="22">
        <v>259800</v>
      </c>
      <c r="H24" s="10">
        <f t="shared" si="1"/>
        <v>1.1972219473916346</v>
      </c>
      <c r="I24" s="10">
        <f t="shared" si="2"/>
        <v>1.0612745098039216</v>
      </c>
      <c r="J24" s="22">
        <v>124800</v>
      </c>
      <c r="K24" s="22">
        <v>124800</v>
      </c>
    </row>
    <row r="25" spans="1:11" ht="15">
      <c r="A25" s="8" t="s">
        <v>37</v>
      </c>
      <c r="B25" s="2" t="s">
        <v>12</v>
      </c>
      <c r="C25" s="2" t="s">
        <v>6</v>
      </c>
      <c r="D25" s="3">
        <v>2922077.76</v>
      </c>
      <c r="E25" s="25">
        <v>681500</v>
      </c>
      <c r="F25" s="9">
        <f t="shared" si="0"/>
        <v>0.2332244573806277</v>
      </c>
      <c r="G25" s="22">
        <v>1891708</v>
      </c>
      <c r="H25" s="10">
        <f t="shared" si="1"/>
        <v>0.6473845514638187</v>
      </c>
      <c r="I25" s="10">
        <f t="shared" si="2"/>
        <v>2.7758004402054293</v>
      </c>
      <c r="J25" s="22">
        <v>0</v>
      </c>
      <c r="K25" s="22">
        <v>4030000</v>
      </c>
    </row>
    <row r="26" spans="1:11" ht="15">
      <c r="A26" s="8" t="s">
        <v>59</v>
      </c>
      <c r="B26" s="2" t="s">
        <v>12</v>
      </c>
      <c r="C26" s="11" t="s">
        <v>8</v>
      </c>
      <c r="D26" s="3">
        <v>0</v>
      </c>
      <c r="E26" s="25">
        <v>0</v>
      </c>
      <c r="F26" s="9" t="e">
        <f t="shared" si="0"/>
        <v>#DIV/0!</v>
      </c>
      <c r="G26" s="22">
        <v>190000</v>
      </c>
      <c r="H26" s="10" t="e">
        <f t="shared" si="1"/>
        <v>#DIV/0!</v>
      </c>
      <c r="I26" s="10" t="e">
        <f t="shared" si="2"/>
        <v>#DIV/0!</v>
      </c>
      <c r="J26" s="22">
        <v>0</v>
      </c>
      <c r="K26" s="22">
        <v>0</v>
      </c>
    </row>
    <row r="27" spans="1:11" ht="30.75">
      <c r="A27" s="8" t="s">
        <v>63</v>
      </c>
      <c r="B27" s="2" t="s">
        <v>12</v>
      </c>
      <c r="C27" s="11" t="s">
        <v>12</v>
      </c>
      <c r="D27" s="3">
        <v>6265088.64</v>
      </c>
      <c r="E27" s="25">
        <v>11346400</v>
      </c>
      <c r="F27" s="9">
        <v>0</v>
      </c>
      <c r="G27" s="22">
        <v>0</v>
      </c>
      <c r="H27" s="10">
        <f t="shared" si="1"/>
        <v>0</v>
      </c>
      <c r="I27" s="10">
        <f t="shared" si="2"/>
        <v>0</v>
      </c>
      <c r="J27" s="22">
        <v>0</v>
      </c>
      <c r="K27" s="22">
        <v>0</v>
      </c>
    </row>
    <row r="28" spans="1:11" ht="15">
      <c r="A28" s="4" t="s">
        <v>69</v>
      </c>
      <c r="B28" s="27" t="s">
        <v>14</v>
      </c>
      <c r="C28" s="11"/>
      <c r="D28" s="24">
        <f>D29</f>
        <v>0</v>
      </c>
      <c r="E28" s="24">
        <f>E29</f>
        <v>200000</v>
      </c>
      <c r="F28" s="6">
        <v>0</v>
      </c>
      <c r="G28" s="24">
        <f>G29</f>
        <v>90000</v>
      </c>
      <c r="H28" s="7" t="e">
        <f t="shared" si="1"/>
        <v>#DIV/0!</v>
      </c>
      <c r="I28" s="7">
        <f t="shared" si="2"/>
        <v>0.45</v>
      </c>
      <c r="J28" s="21">
        <f>J29</f>
        <v>95000</v>
      </c>
      <c r="K28" s="21">
        <f>K29</f>
        <v>101000</v>
      </c>
    </row>
    <row r="29" spans="1:11" ht="30.75">
      <c r="A29" s="8" t="s">
        <v>70</v>
      </c>
      <c r="B29" s="11" t="s">
        <v>14</v>
      </c>
      <c r="C29" s="11" t="s">
        <v>12</v>
      </c>
      <c r="D29" s="3">
        <v>0</v>
      </c>
      <c r="E29" s="25">
        <v>200000</v>
      </c>
      <c r="F29" s="9">
        <v>0</v>
      </c>
      <c r="G29" s="22">
        <v>90000</v>
      </c>
      <c r="H29" s="10" t="e">
        <f t="shared" si="1"/>
        <v>#DIV/0!</v>
      </c>
      <c r="I29" s="10">
        <f t="shared" si="2"/>
        <v>0.45</v>
      </c>
      <c r="J29" s="22">
        <v>95000</v>
      </c>
      <c r="K29" s="22">
        <v>101000</v>
      </c>
    </row>
    <row r="30" spans="1:11" ht="15">
      <c r="A30" s="4" t="s">
        <v>38</v>
      </c>
      <c r="B30" s="5" t="s">
        <v>15</v>
      </c>
      <c r="C30" s="5" t="s">
        <v>0</v>
      </c>
      <c r="D30" s="24">
        <f>D31+D32+D33+D34+D35</f>
        <v>231111618.07999998</v>
      </c>
      <c r="E30" s="24">
        <f>E31+E32+E33+E34+E35</f>
        <v>290061200</v>
      </c>
      <c r="F30" s="6">
        <f t="shared" si="0"/>
        <v>1.2550697468596945</v>
      </c>
      <c r="G30" s="21">
        <f>G31+G32+G33+G34+G35</f>
        <v>268286247.61</v>
      </c>
      <c r="H30" s="7">
        <f t="shared" si="1"/>
        <v>1.1608514095432967</v>
      </c>
      <c r="I30" s="7">
        <f t="shared" si="2"/>
        <v>0.9249297996767579</v>
      </c>
      <c r="J30" s="21">
        <f>J31+J32+J33+J34+J35</f>
        <v>243238453.91</v>
      </c>
      <c r="K30" s="21">
        <f>K31+K32+K33+K34+K35</f>
        <v>243413172.92</v>
      </c>
    </row>
    <row r="31" spans="1:11" ht="15">
      <c r="A31" s="8" t="s">
        <v>39</v>
      </c>
      <c r="B31" s="2" t="s">
        <v>15</v>
      </c>
      <c r="C31" s="2" t="s">
        <v>5</v>
      </c>
      <c r="D31" s="3">
        <v>60604384.33</v>
      </c>
      <c r="E31" s="25">
        <v>100162800</v>
      </c>
      <c r="F31" s="9">
        <f t="shared" si="0"/>
        <v>1.6527319121764932</v>
      </c>
      <c r="G31" s="22">
        <v>62080800</v>
      </c>
      <c r="H31" s="10">
        <f t="shared" si="1"/>
        <v>1.0243615323597828</v>
      </c>
      <c r="I31" s="10">
        <f t="shared" si="2"/>
        <v>0.619798967281266</v>
      </c>
      <c r="J31" s="22">
        <v>54672100</v>
      </c>
      <c r="K31" s="22">
        <v>55318800</v>
      </c>
    </row>
    <row r="32" spans="1:11" ht="15">
      <c r="A32" s="8" t="s">
        <v>40</v>
      </c>
      <c r="B32" s="2" t="s">
        <v>15</v>
      </c>
      <c r="C32" s="2" t="s">
        <v>6</v>
      </c>
      <c r="D32" s="3">
        <v>135894884.88</v>
      </c>
      <c r="E32" s="25">
        <v>152522900</v>
      </c>
      <c r="F32" s="9">
        <f t="shared" si="0"/>
        <v>1.122359389278582</v>
      </c>
      <c r="G32" s="22">
        <v>165788262.61</v>
      </c>
      <c r="H32" s="10">
        <f t="shared" si="1"/>
        <v>1.2199742672904645</v>
      </c>
      <c r="I32" s="10">
        <f t="shared" si="2"/>
        <v>1.0869729241313928</v>
      </c>
      <c r="J32" s="22">
        <v>152949747.91</v>
      </c>
      <c r="K32" s="22">
        <v>152397903.92</v>
      </c>
    </row>
    <row r="33" spans="1:11" ht="15">
      <c r="A33" s="8" t="s">
        <v>57</v>
      </c>
      <c r="B33" s="2" t="s">
        <v>15</v>
      </c>
      <c r="C33" s="12" t="s">
        <v>8</v>
      </c>
      <c r="D33" s="3">
        <v>9956266</v>
      </c>
      <c r="E33" s="25">
        <v>11310500</v>
      </c>
      <c r="F33" s="9">
        <f t="shared" si="0"/>
        <v>1.1360182622682038</v>
      </c>
      <c r="G33" s="22">
        <v>11038280</v>
      </c>
      <c r="H33" s="10">
        <f t="shared" si="1"/>
        <v>1.1086766866212694</v>
      </c>
      <c r="I33" s="10">
        <f t="shared" si="2"/>
        <v>0.9759320984925511</v>
      </c>
      <c r="J33" s="22">
        <v>6060265</v>
      </c>
      <c r="K33" s="22">
        <v>6083035</v>
      </c>
    </row>
    <row r="34" spans="1:11" ht="15">
      <c r="A34" s="8" t="s">
        <v>41</v>
      </c>
      <c r="B34" s="2" t="s">
        <v>15</v>
      </c>
      <c r="C34" s="2" t="s">
        <v>15</v>
      </c>
      <c r="D34" s="3">
        <v>999757.38</v>
      </c>
      <c r="E34" s="25">
        <v>1009500</v>
      </c>
      <c r="F34" s="9">
        <f t="shared" si="0"/>
        <v>1.0097449843280977</v>
      </c>
      <c r="G34" s="22">
        <v>1009500</v>
      </c>
      <c r="H34" s="10">
        <f t="shared" si="1"/>
        <v>1.0097449843280977</v>
      </c>
      <c r="I34" s="10">
        <f t="shared" si="2"/>
        <v>1</v>
      </c>
      <c r="J34" s="22">
        <v>968500</v>
      </c>
      <c r="K34" s="22">
        <v>968500</v>
      </c>
    </row>
    <row r="35" spans="1:11" ht="15">
      <c r="A35" s="8" t="s">
        <v>42</v>
      </c>
      <c r="B35" s="2" t="s">
        <v>15</v>
      </c>
      <c r="C35" s="2" t="s">
        <v>24</v>
      </c>
      <c r="D35" s="3">
        <v>23656325.49</v>
      </c>
      <c r="E35" s="25">
        <v>25055500</v>
      </c>
      <c r="F35" s="9">
        <f t="shared" si="0"/>
        <v>1.0591458935831544</v>
      </c>
      <c r="G35" s="22">
        <v>28369405</v>
      </c>
      <c r="H35" s="10">
        <f t="shared" si="1"/>
        <v>1.1992312589709806</v>
      </c>
      <c r="I35" s="10">
        <f t="shared" si="2"/>
        <v>1.1322625770788848</v>
      </c>
      <c r="J35" s="22">
        <v>28587841</v>
      </c>
      <c r="K35" s="22">
        <v>28644934</v>
      </c>
    </row>
    <row r="36" spans="1:11" ht="15">
      <c r="A36" s="4" t="s">
        <v>43</v>
      </c>
      <c r="B36" s="5" t="s">
        <v>31</v>
      </c>
      <c r="C36" s="5" t="s">
        <v>0</v>
      </c>
      <c r="D36" s="24">
        <f>D37</f>
        <v>24847619.56</v>
      </c>
      <c r="E36" s="24">
        <f>E37</f>
        <v>30836200</v>
      </c>
      <c r="F36" s="6">
        <f t="shared" si="0"/>
        <v>1.241012239644899</v>
      </c>
      <c r="G36" s="21">
        <f>G37</f>
        <v>31565701</v>
      </c>
      <c r="H36" s="7">
        <f t="shared" si="1"/>
        <v>1.2703712290739855</v>
      </c>
      <c r="I36" s="7">
        <f t="shared" si="2"/>
        <v>1.0236572924030847</v>
      </c>
      <c r="J36" s="21">
        <f>J37</f>
        <v>17449604.36</v>
      </c>
      <c r="K36" s="21">
        <f>K37</f>
        <v>19538966.77</v>
      </c>
    </row>
    <row r="37" spans="1:11" ht="15">
      <c r="A37" s="8" t="s">
        <v>44</v>
      </c>
      <c r="B37" s="2" t="s">
        <v>31</v>
      </c>
      <c r="C37" s="2" t="s">
        <v>5</v>
      </c>
      <c r="D37" s="3">
        <v>24847619.56</v>
      </c>
      <c r="E37" s="25">
        <v>30836200</v>
      </c>
      <c r="F37" s="9">
        <f t="shared" si="0"/>
        <v>1.241012239644899</v>
      </c>
      <c r="G37" s="22">
        <v>31565701</v>
      </c>
      <c r="H37" s="10">
        <f t="shared" si="1"/>
        <v>1.2703712290739855</v>
      </c>
      <c r="I37" s="10">
        <f t="shared" si="2"/>
        <v>1.0236572924030847</v>
      </c>
      <c r="J37" s="22">
        <v>17449604.36</v>
      </c>
      <c r="K37" s="22">
        <v>19538966.77</v>
      </c>
    </row>
    <row r="38" spans="1:11" ht="15">
      <c r="A38" s="4" t="s">
        <v>45</v>
      </c>
      <c r="B38" s="5" t="s">
        <v>25</v>
      </c>
      <c r="C38" s="5" t="s">
        <v>0</v>
      </c>
      <c r="D38" s="24">
        <f>D39+D40+D41</f>
        <v>14426898.36</v>
      </c>
      <c r="E38" s="24">
        <f>E39+E40+E41</f>
        <v>12605000</v>
      </c>
      <c r="F38" s="24">
        <f>F39+F40+F41</f>
        <v>1.9991466021200412</v>
      </c>
      <c r="G38" s="21">
        <f>G39+G40+G41</f>
        <v>22531607.57</v>
      </c>
      <c r="H38" s="7">
        <f t="shared" si="1"/>
        <v>1.5617776605726361</v>
      </c>
      <c r="I38" s="7">
        <f t="shared" si="2"/>
        <v>1.7875134922649742</v>
      </c>
      <c r="J38" s="21">
        <f>J39+J40+J41</f>
        <v>32748906.64</v>
      </c>
      <c r="K38" s="21">
        <f>K39+K40+K41</f>
        <v>35603950.64</v>
      </c>
    </row>
    <row r="39" spans="1:11" ht="15">
      <c r="A39" s="8" t="s">
        <v>46</v>
      </c>
      <c r="B39" s="2" t="s">
        <v>25</v>
      </c>
      <c r="C39" s="2" t="s">
        <v>5</v>
      </c>
      <c r="D39" s="3">
        <v>2061719.16</v>
      </c>
      <c r="E39" s="25">
        <v>2065800</v>
      </c>
      <c r="F39" s="9">
        <f t="shared" si="0"/>
        <v>1.0019793384468523</v>
      </c>
      <c r="G39" s="22">
        <v>2294461.57</v>
      </c>
      <c r="H39" s="10">
        <f t="shared" si="1"/>
        <v>1.112887542840704</v>
      </c>
      <c r="I39" s="10">
        <f t="shared" si="2"/>
        <v>1.1106891131764933</v>
      </c>
      <c r="J39" s="22">
        <v>2263340.64</v>
      </c>
      <c r="K39" s="22">
        <v>2263340.64</v>
      </c>
    </row>
    <row r="40" spans="1:11" ht="15">
      <c r="A40" s="8" t="s">
        <v>47</v>
      </c>
      <c r="B40" s="2" t="s">
        <v>25</v>
      </c>
      <c r="C40" s="2" t="s">
        <v>10</v>
      </c>
      <c r="D40" s="3">
        <v>10799875.2</v>
      </c>
      <c r="E40" s="25">
        <v>10500200</v>
      </c>
      <c r="F40" s="9">
        <f t="shared" si="0"/>
        <v>0.9722519756524595</v>
      </c>
      <c r="G40" s="22">
        <v>20201146</v>
      </c>
      <c r="H40" s="10">
        <f t="shared" si="1"/>
        <v>1.870498096126148</v>
      </c>
      <c r="I40" s="10">
        <f t="shared" si="2"/>
        <v>1.9238820212948324</v>
      </c>
      <c r="J40" s="22">
        <v>30442566</v>
      </c>
      <c r="K40" s="22">
        <v>33297610</v>
      </c>
    </row>
    <row r="41" spans="1:11" ht="15">
      <c r="A41" s="8" t="s">
        <v>48</v>
      </c>
      <c r="B41" s="2" t="s">
        <v>25</v>
      </c>
      <c r="C41" s="2" t="s">
        <v>14</v>
      </c>
      <c r="D41" s="3">
        <v>1565304</v>
      </c>
      <c r="E41" s="25">
        <v>39000</v>
      </c>
      <c r="F41" s="9">
        <f t="shared" si="0"/>
        <v>0.02491528802072952</v>
      </c>
      <c r="G41" s="22">
        <v>36000</v>
      </c>
      <c r="H41" s="10">
        <f t="shared" si="1"/>
        <v>0.022998727403750325</v>
      </c>
      <c r="I41" s="10">
        <f t="shared" si="2"/>
        <v>0.9230769230769231</v>
      </c>
      <c r="J41" s="22">
        <v>43000</v>
      </c>
      <c r="K41" s="22">
        <v>43000</v>
      </c>
    </row>
    <row r="42" spans="1:11" ht="15">
      <c r="A42" s="4" t="s">
        <v>49</v>
      </c>
      <c r="B42" s="5" t="s">
        <v>17</v>
      </c>
      <c r="C42" s="5" t="s">
        <v>0</v>
      </c>
      <c r="D42" s="24">
        <f>D43+D44</f>
        <v>41194328.91</v>
      </c>
      <c r="E42" s="24">
        <f>E43+E44</f>
        <v>8264200</v>
      </c>
      <c r="F42" s="6">
        <f t="shared" si="0"/>
        <v>0.20061499285630674</v>
      </c>
      <c r="G42" s="21">
        <f>G43+G44+G45</f>
        <v>13286055</v>
      </c>
      <c r="H42" s="7">
        <f t="shared" si="1"/>
        <v>0.32252145748088124</v>
      </c>
      <c r="I42" s="7">
        <f t="shared" si="2"/>
        <v>1.607663778708163</v>
      </c>
      <c r="J42" s="21">
        <f>J43+J44+J45</f>
        <v>7945800</v>
      </c>
      <c r="K42" s="21">
        <f>K43+K44</f>
        <v>7973500</v>
      </c>
    </row>
    <row r="43" spans="1:11" ht="15">
      <c r="A43" s="8" t="s">
        <v>50</v>
      </c>
      <c r="B43" s="2" t="s">
        <v>17</v>
      </c>
      <c r="C43" s="2" t="s">
        <v>5</v>
      </c>
      <c r="D43" s="3">
        <v>40183064.18</v>
      </c>
      <c r="E43" s="25">
        <v>7554200</v>
      </c>
      <c r="F43" s="9">
        <f t="shared" si="0"/>
        <v>0.1879946229625737</v>
      </c>
      <c r="G43" s="22">
        <v>8813040</v>
      </c>
      <c r="H43" s="10">
        <f t="shared" si="1"/>
        <v>0.21932224880914994</v>
      </c>
      <c r="I43" s="10">
        <f t="shared" si="2"/>
        <v>1.1666410738397184</v>
      </c>
      <c r="J43" s="22">
        <v>7445800</v>
      </c>
      <c r="K43" s="22">
        <v>7473500</v>
      </c>
    </row>
    <row r="44" spans="1:11" ht="15">
      <c r="A44" s="8" t="s">
        <v>64</v>
      </c>
      <c r="B44" s="2">
        <v>11</v>
      </c>
      <c r="C44" s="11" t="s">
        <v>6</v>
      </c>
      <c r="D44" s="3">
        <v>1011264.73</v>
      </c>
      <c r="E44" s="25">
        <v>710000</v>
      </c>
      <c r="F44" s="9">
        <f t="shared" si="0"/>
        <v>0.7020911329519027</v>
      </c>
      <c r="G44" s="22">
        <v>712000</v>
      </c>
      <c r="H44" s="10">
        <f aca="true" t="shared" si="3" ref="H44:H49">G44/D44</f>
        <v>0.7040688544531757</v>
      </c>
      <c r="I44" s="10">
        <f aca="true" t="shared" si="4" ref="I44:I49">G44/E44</f>
        <v>1.0028169014084507</v>
      </c>
      <c r="J44" s="22">
        <v>500000</v>
      </c>
      <c r="K44" s="22">
        <v>500000</v>
      </c>
    </row>
    <row r="45" spans="1:11" ht="15">
      <c r="A45" s="8" t="s">
        <v>65</v>
      </c>
      <c r="B45" s="2">
        <v>11</v>
      </c>
      <c r="C45" s="11" t="s">
        <v>8</v>
      </c>
      <c r="D45" s="3">
        <v>0</v>
      </c>
      <c r="E45" s="25">
        <v>0</v>
      </c>
      <c r="F45" s="9" t="e">
        <f t="shared" si="0"/>
        <v>#DIV/0!</v>
      </c>
      <c r="G45" s="22">
        <v>3761015</v>
      </c>
      <c r="H45" s="10" t="e">
        <f t="shared" si="3"/>
        <v>#DIV/0!</v>
      </c>
      <c r="I45" s="10" t="e">
        <f t="shared" si="4"/>
        <v>#DIV/0!</v>
      </c>
      <c r="J45" s="22">
        <v>0</v>
      </c>
      <c r="K45" s="22">
        <v>0</v>
      </c>
    </row>
    <row r="46" spans="1:11" ht="46.5">
      <c r="A46" s="4" t="s">
        <v>51</v>
      </c>
      <c r="B46" s="5" t="s">
        <v>26</v>
      </c>
      <c r="C46" s="5" t="s">
        <v>0</v>
      </c>
      <c r="D46" s="24">
        <f>D47+D48</f>
        <v>3433700</v>
      </c>
      <c r="E46" s="24">
        <f>E47+E48</f>
        <v>1956000</v>
      </c>
      <c r="F46" s="9">
        <f t="shared" si="0"/>
        <v>0.569647901680403</v>
      </c>
      <c r="G46" s="21">
        <f>G47+G48</f>
        <v>1468200</v>
      </c>
      <c r="H46" s="10">
        <f t="shared" si="3"/>
        <v>0.42758540350059704</v>
      </c>
      <c r="I46" s="10">
        <f t="shared" si="4"/>
        <v>0.7506134969325153</v>
      </c>
      <c r="J46" s="21">
        <f>J47+J48</f>
        <v>1068200</v>
      </c>
      <c r="K46" s="21">
        <f>K47+K48</f>
        <v>1068200</v>
      </c>
    </row>
    <row r="47" spans="1:11" ht="46.5">
      <c r="A47" s="8" t="s">
        <v>52</v>
      </c>
      <c r="B47" s="2" t="s">
        <v>26</v>
      </c>
      <c r="C47" s="2" t="s">
        <v>5</v>
      </c>
      <c r="D47" s="3">
        <v>782000</v>
      </c>
      <c r="E47" s="25">
        <v>809000</v>
      </c>
      <c r="F47" s="9">
        <f>E47/D47</f>
        <v>1.0345268542199488</v>
      </c>
      <c r="G47" s="22">
        <v>868200</v>
      </c>
      <c r="H47" s="10">
        <f t="shared" si="3"/>
        <v>1.110230179028133</v>
      </c>
      <c r="I47" s="10">
        <f t="shared" si="4"/>
        <v>1.073176761433869</v>
      </c>
      <c r="J47" s="22">
        <v>868200</v>
      </c>
      <c r="K47" s="22">
        <v>868200</v>
      </c>
    </row>
    <row r="48" spans="1:11" ht="15">
      <c r="A48" s="8" t="s">
        <v>53</v>
      </c>
      <c r="B48" s="2" t="s">
        <v>26</v>
      </c>
      <c r="C48" s="2" t="s">
        <v>6</v>
      </c>
      <c r="D48" s="3">
        <v>2651700</v>
      </c>
      <c r="E48" s="25">
        <v>1147000</v>
      </c>
      <c r="F48" s="9">
        <f>E48/D48</f>
        <v>0.43255270204020063</v>
      </c>
      <c r="G48" s="22">
        <v>600000</v>
      </c>
      <c r="H48" s="10">
        <f t="shared" si="3"/>
        <v>0.2262699400384659</v>
      </c>
      <c r="I48" s="10">
        <f t="shared" si="4"/>
        <v>0.5231037489102005</v>
      </c>
      <c r="J48" s="22">
        <v>200000</v>
      </c>
      <c r="K48" s="22">
        <v>200000</v>
      </c>
    </row>
    <row r="49" spans="1:11" ht="15">
      <c r="A49" s="13" t="s">
        <v>54</v>
      </c>
      <c r="B49" s="14"/>
      <c r="C49" s="14"/>
      <c r="D49" s="23">
        <f>D3+D10+D12+D16+D23+D30+D36+D38+D42+D46+D28</f>
        <v>381782545.71000004</v>
      </c>
      <c r="E49" s="23">
        <f>E3+E10+E12+E16+E23+E30+E36+E38+E42+E46+E28</f>
        <v>430549135</v>
      </c>
      <c r="F49" s="6">
        <f>E49/D49</f>
        <v>1.1277339413181104</v>
      </c>
      <c r="G49" s="23">
        <f>G3+G10+G12+G16+G23+G30+G36+G38+G42+G46+G28</f>
        <v>404609241.63</v>
      </c>
      <c r="H49" s="7">
        <f t="shared" si="3"/>
        <v>1.059789783939832</v>
      </c>
      <c r="I49" s="7">
        <f t="shared" si="4"/>
        <v>0.9397516072817101</v>
      </c>
      <c r="J49" s="23">
        <f>J3+J10+J12+J16+J23+J30+J36+J38+J42+J46+J28</f>
        <v>369275183.34</v>
      </c>
      <c r="K49" s="23">
        <f>K3+K10+K12+K16+K23+K30+K36+K38+K42+K46+K28</f>
        <v>384351479.56999993</v>
      </c>
    </row>
    <row r="80" spans="1:11" s="18" customFormat="1" ht="34.5" customHeight="1">
      <c r="A80" s="1"/>
      <c r="B80" s="1"/>
      <c r="C80" s="1"/>
      <c r="D80" s="15"/>
      <c r="E80" s="16"/>
      <c r="F80" s="17"/>
      <c r="G80" s="17"/>
      <c r="H80" s="17"/>
      <c r="I80" s="17"/>
      <c r="J80" s="17"/>
      <c r="K80" s="17"/>
    </row>
  </sheetData>
  <sheetProtection/>
  <mergeCells count="1">
    <mergeCell ref="A1:K1"/>
  </mergeCells>
  <printOptions/>
  <pageMargins left="0.32" right="0.3937007874015748" top="0.2755905511811024" bottom="0.49" header="0.2755905511811024" footer="0.31496062992125984"/>
  <pageSetup errors="blank" fitToHeight="0" fitToWidth="1" horizontalDpi="600" verticalDpi="600" orientation="landscape" paperSize="9" scale="5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Zam</cp:lastModifiedBy>
  <cp:lastPrinted>2017-11-14T09:34:38Z</cp:lastPrinted>
  <dcterms:created xsi:type="dcterms:W3CDTF">2017-03-14T06:28:47Z</dcterms:created>
  <dcterms:modified xsi:type="dcterms:W3CDTF">2022-11-24T12:03:34Z</dcterms:modified>
  <cp:category/>
  <cp:version/>
  <cp:contentType/>
  <cp:contentStatus/>
</cp:coreProperties>
</file>