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общ.итог" sheetId="4" r:id="rId1"/>
    <sheet name="Чур.п.56 2019-20" sheetId="10" r:id="rId2"/>
    <sheet name="19.12.18 28.02.2019 кр" sheetId="17" r:id="rId3"/>
    <sheet name="19.12.18 (3) 25.02.2019" sheetId="16" r:id="rId4"/>
    <sheet name="19.12.18 (2)" sheetId="15" r:id="rId5"/>
    <sheet name="19.12.18" sheetId="12" r:id="rId6"/>
    <sheet name="30.10.18" sheetId="11" r:id="rId7"/>
    <sheet name="28.09.18" sheetId="9" r:id="rId8"/>
    <sheet name="27.06.18 мол.сем" sheetId="8" r:id="rId9"/>
    <sheet name="27.06.18" sheetId="7" r:id="rId10"/>
    <sheet name="30.05.18" sheetId="6" r:id="rId11"/>
    <sheet name="22.03.18 " sheetId="5" r:id="rId12"/>
    <sheet name="26.01.18" sheetId="2" r:id="rId13"/>
    <sheet name="адм.2018-20" sheetId="1" r:id="rId14"/>
  </sheets>
  <definedNames>
    <definedName name="_xlnm.Print_Titles" localSheetId="5">'19.12.18'!$4:$5</definedName>
    <definedName name="_xlnm.Print_Titles" localSheetId="4">'19.12.18 (2)'!$4:$5</definedName>
    <definedName name="_xlnm.Print_Titles" localSheetId="3">'19.12.18 (3) 25.02.2019'!$4:$5</definedName>
    <definedName name="_xlnm.Print_Titles" localSheetId="2">'19.12.18 28.02.2019 кр'!$4:$5</definedName>
    <definedName name="_xlnm.Print_Titles" localSheetId="11">'22.03.18 '!$4:$5</definedName>
    <definedName name="_xlnm.Print_Titles" localSheetId="12">'26.01.18'!$4:$5</definedName>
    <definedName name="_xlnm.Print_Titles" localSheetId="9">'27.06.18'!$4:$5</definedName>
    <definedName name="_xlnm.Print_Titles" localSheetId="8">'27.06.18 мол.сем'!$4:$5</definedName>
    <definedName name="_xlnm.Print_Titles" localSheetId="7">'28.09.18'!$4:$5</definedName>
    <definedName name="_xlnm.Print_Titles" localSheetId="10">'30.05.18'!$4:$5</definedName>
    <definedName name="_xlnm.Print_Titles" localSheetId="6">'30.10.18'!$4:$5</definedName>
    <definedName name="_xlnm.Print_Titles" localSheetId="13">'адм.2018-20'!$4:$5</definedName>
    <definedName name="_xlnm.Print_Titles" localSheetId="1">'Чур.п.56 2019-20'!$4:$5</definedName>
  </definedNames>
  <calcPr calcId="162913"/>
</workbook>
</file>

<file path=xl/calcChain.xml><?xml version="1.0" encoding="utf-8"?>
<calcChain xmlns="http://schemas.openxmlformats.org/spreadsheetml/2006/main">
  <c r="G59" i="17" l="1"/>
  <c r="F59" i="17"/>
  <c r="E59" i="17"/>
  <c r="G58" i="17"/>
  <c r="F58" i="17"/>
  <c r="E58" i="17"/>
  <c r="G57" i="17"/>
  <c r="F57" i="17"/>
  <c r="F7" i="17" s="1"/>
  <c r="E57" i="17"/>
  <c r="G56" i="17"/>
  <c r="F56" i="17"/>
  <c r="E56" i="17"/>
  <c r="G195" i="17"/>
  <c r="F195" i="17"/>
  <c r="E195" i="17"/>
  <c r="G189" i="17"/>
  <c r="F189" i="17"/>
  <c r="E189" i="17"/>
  <c r="G188" i="17"/>
  <c r="F188" i="17"/>
  <c r="E188" i="17"/>
  <c r="G187" i="17"/>
  <c r="F187" i="17"/>
  <c r="F190" i="17" s="1"/>
  <c r="E187" i="17"/>
  <c r="G186" i="17"/>
  <c r="F186" i="17"/>
  <c r="E186" i="17"/>
  <c r="E190" i="17" s="1"/>
  <c r="G185" i="17"/>
  <c r="F185" i="17"/>
  <c r="E185" i="17"/>
  <c r="G180" i="17"/>
  <c r="F180" i="17"/>
  <c r="E180" i="17"/>
  <c r="G175" i="17"/>
  <c r="F175" i="17"/>
  <c r="E175" i="17"/>
  <c r="G170" i="17"/>
  <c r="F170" i="17"/>
  <c r="E170" i="17"/>
  <c r="G164" i="17"/>
  <c r="F164" i="17"/>
  <c r="E164" i="17"/>
  <c r="G163" i="17"/>
  <c r="F163" i="17"/>
  <c r="E163" i="17"/>
  <c r="G162" i="17"/>
  <c r="F162" i="17"/>
  <c r="E162" i="17"/>
  <c r="G161" i="17"/>
  <c r="G165" i="17" s="1"/>
  <c r="F161" i="17"/>
  <c r="F165" i="17" s="1"/>
  <c r="E161" i="17"/>
  <c r="E165" i="17" s="1"/>
  <c r="G160" i="17"/>
  <c r="F160" i="17"/>
  <c r="E160" i="17"/>
  <c r="G154" i="17"/>
  <c r="F154" i="17"/>
  <c r="E154" i="17"/>
  <c r="G153" i="17"/>
  <c r="F153" i="17"/>
  <c r="E153" i="17"/>
  <c r="G152" i="17"/>
  <c r="G155" i="17" s="1"/>
  <c r="F152" i="17"/>
  <c r="E152" i="17"/>
  <c r="G151" i="17"/>
  <c r="F151" i="17"/>
  <c r="E151" i="17"/>
  <c r="G150" i="17"/>
  <c r="F150" i="17"/>
  <c r="E150" i="17"/>
  <c r="G145" i="17"/>
  <c r="F145" i="17"/>
  <c r="E145" i="17"/>
  <c r="G140" i="17"/>
  <c r="F140" i="17"/>
  <c r="E140" i="17"/>
  <c r="G135" i="17"/>
  <c r="F135" i="17"/>
  <c r="E135" i="17"/>
  <c r="G129" i="17"/>
  <c r="F129" i="17"/>
  <c r="E129" i="17"/>
  <c r="G128" i="17"/>
  <c r="F128" i="17"/>
  <c r="E128" i="17"/>
  <c r="G127" i="17"/>
  <c r="F127" i="17"/>
  <c r="E127" i="17"/>
  <c r="G126" i="17"/>
  <c r="G130" i="17" s="1"/>
  <c r="F126" i="17"/>
  <c r="F130" i="17" s="1"/>
  <c r="E126" i="17"/>
  <c r="E130" i="17" s="1"/>
  <c r="G125" i="17"/>
  <c r="F125" i="17"/>
  <c r="E125" i="17"/>
  <c r="G120" i="17"/>
  <c r="F120" i="17"/>
  <c r="E120" i="17"/>
  <c r="G115" i="17"/>
  <c r="F115" i="17"/>
  <c r="E115" i="17"/>
  <c r="G110" i="17"/>
  <c r="F110" i="17"/>
  <c r="E110" i="17"/>
  <c r="G105" i="17"/>
  <c r="F105" i="17"/>
  <c r="E105" i="17"/>
  <c r="G100" i="17"/>
  <c r="F100" i="17"/>
  <c r="E100" i="17"/>
  <c r="G95" i="17"/>
  <c r="F95" i="17"/>
  <c r="E95" i="17"/>
  <c r="G90" i="17"/>
  <c r="F90" i="17"/>
  <c r="E90" i="17"/>
  <c r="G85" i="17"/>
  <c r="F85" i="17"/>
  <c r="E85" i="17"/>
  <c r="G79" i="17"/>
  <c r="F79" i="17"/>
  <c r="E79" i="17"/>
  <c r="G78" i="17"/>
  <c r="F78" i="17"/>
  <c r="E78" i="17"/>
  <c r="G77" i="17"/>
  <c r="F77" i="17"/>
  <c r="E77" i="17"/>
  <c r="G76" i="17"/>
  <c r="G80" i="17" s="1"/>
  <c r="F76" i="17"/>
  <c r="F80" i="17" s="1"/>
  <c r="E76" i="17"/>
  <c r="G75" i="17"/>
  <c r="F75" i="17"/>
  <c r="E75" i="17"/>
  <c r="G69" i="17"/>
  <c r="F69" i="17"/>
  <c r="E69" i="17"/>
  <c r="G68" i="17"/>
  <c r="F68" i="17"/>
  <c r="E68" i="17"/>
  <c r="G67" i="17"/>
  <c r="F67" i="17"/>
  <c r="E67" i="17"/>
  <c r="G66" i="17"/>
  <c r="F66" i="17"/>
  <c r="E66" i="17"/>
  <c r="E70" i="17" s="1"/>
  <c r="G65" i="17"/>
  <c r="F65" i="17"/>
  <c r="E65" i="17"/>
  <c r="G60" i="17"/>
  <c r="F60" i="17"/>
  <c r="G55" i="17"/>
  <c r="F55" i="17"/>
  <c r="E55" i="17"/>
  <c r="G49" i="17"/>
  <c r="F49" i="17"/>
  <c r="E49" i="17"/>
  <c r="G48" i="17"/>
  <c r="F48" i="17"/>
  <c r="E48" i="17"/>
  <c r="G47" i="17"/>
  <c r="F47" i="17"/>
  <c r="E47" i="17"/>
  <c r="G46" i="17"/>
  <c r="F46" i="17"/>
  <c r="F50" i="17" s="1"/>
  <c r="E46" i="17"/>
  <c r="G45" i="17"/>
  <c r="F45" i="17"/>
  <c r="E45" i="17"/>
  <c r="G40" i="17"/>
  <c r="F40" i="17"/>
  <c r="E40" i="17"/>
  <c r="G35" i="17"/>
  <c r="F35" i="17"/>
  <c r="E35" i="17"/>
  <c r="G30" i="17"/>
  <c r="F30" i="17"/>
  <c r="E30" i="17"/>
  <c r="G25" i="17"/>
  <c r="F25" i="17"/>
  <c r="E25" i="17"/>
  <c r="G20" i="17"/>
  <c r="F20" i="17"/>
  <c r="E20" i="17"/>
  <c r="G14" i="17"/>
  <c r="F14" i="17"/>
  <c r="F9" i="17" s="1"/>
  <c r="E14" i="17"/>
  <c r="G13" i="17"/>
  <c r="G8" i="17" s="1"/>
  <c r="F13" i="17"/>
  <c r="F8" i="17" s="1"/>
  <c r="E13" i="17"/>
  <c r="G12" i="17"/>
  <c r="F12" i="17"/>
  <c r="E12" i="17"/>
  <c r="G11" i="17"/>
  <c r="F11" i="17"/>
  <c r="F15" i="17" s="1"/>
  <c r="E11" i="17"/>
  <c r="J38" i="4"/>
  <c r="J34" i="4"/>
  <c r="J35" i="4"/>
  <c r="J36" i="4"/>
  <c r="J37" i="4"/>
  <c r="J14" i="4"/>
  <c r="E80" i="17" l="1"/>
  <c r="E60" i="17"/>
  <c r="G15" i="17"/>
  <c r="G9" i="17"/>
  <c r="G50" i="17"/>
  <c r="F6" i="17"/>
  <c r="F10" i="17" s="1"/>
  <c r="E6" i="17"/>
  <c r="E7" i="17"/>
  <c r="E8" i="17"/>
  <c r="E9" i="17"/>
  <c r="E50" i="17"/>
  <c r="F70" i="17"/>
  <c r="E155" i="17"/>
  <c r="G70" i="17"/>
  <c r="F155" i="17"/>
  <c r="G190" i="17"/>
  <c r="G7" i="17"/>
  <c r="E15" i="17"/>
  <c r="G6" i="17"/>
  <c r="I48" i="16"/>
  <c r="E10" i="17" l="1"/>
  <c r="G10" i="17"/>
  <c r="I58" i="16"/>
  <c r="I195" i="16" l="1"/>
  <c r="G195" i="16"/>
  <c r="F195" i="16"/>
  <c r="E195" i="16"/>
  <c r="G189" i="16"/>
  <c r="F189" i="16"/>
  <c r="E189" i="16"/>
  <c r="I188" i="16"/>
  <c r="I190" i="16" s="1"/>
  <c r="G188" i="16"/>
  <c r="F188" i="16"/>
  <c r="E188" i="16"/>
  <c r="G187" i="16"/>
  <c r="F187" i="16"/>
  <c r="E187" i="16"/>
  <c r="G186" i="16"/>
  <c r="G190" i="16" s="1"/>
  <c r="F186" i="16"/>
  <c r="F190" i="16" s="1"/>
  <c r="E186" i="16"/>
  <c r="E190" i="16" s="1"/>
  <c r="I185" i="16"/>
  <c r="G185" i="16"/>
  <c r="F185" i="16"/>
  <c r="E185" i="16"/>
  <c r="I180" i="16"/>
  <c r="G180" i="16"/>
  <c r="F180" i="16"/>
  <c r="E180" i="16"/>
  <c r="I175" i="16"/>
  <c r="G175" i="16"/>
  <c r="F175" i="16"/>
  <c r="E175" i="16"/>
  <c r="I170" i="16"/>
  <c r="G170" i="16"/>
  <c r="F170" i="16"/>
  <c r="E170" i="16"/>
  <c r="I164" i="16"/>
  <c r="G164" i="16"/>
  <c r="F164" i="16"/>
  <c r="E164" i="16"/>
  <c r="I163" i="16"/>
  <c r="G163" i="16"/>
  <c r="F163" i="16"/>
  <c r="E163" i="16"/>
  <c r="I162" i="16"/>
  <c r="G162" i="16"/>
  <c r="F162" i="16"/>
  <c r="E162" i="16"/>
  <c r="I161" i="16"/>
  <c r="I165" i="16" s="1"/>
  <c r="G161" i="16"/>
  <c r="G165" i="16" s="1"/>
  <c r="F161" i="16"/>
  <c r="F165" i="16" s="1"/>
  <c r="E161" i="16"/>
  <c r="E165" i="16" s="1"/>
  <c r="I160" i="16"/>
  <c r="G160" i="16"/>
  <c r="F160" i="16"/>
  <c r="E160" i="16"/>
  <c r="E155" i="16"/>
  <c r="G154" i="16"/>
  <c r="F154" i="16"/>
  <c r="E154" i="16"/>
  <c r="I153" i="16"/>
  <c r="I155" i="16" s="1"/>
  <c r="G153" i="16"/>
  <c r="F153" i="16"/>
  <c r="E153" i="16"/>
  <c r="G152" i="16"/>
  <c r="G155" i="16" s="1"/>
  <c r="F152" i="16"/>
  <c r="E152" i="16"/>
  <c r="G151" i="16"/>
  <c r="F151" i="16"/>
  <c r="F155" i="16" s="1"/>
  <c r="E151" i="16"/>
  <c r="I150" i="16"/>
  <c r="G150" i="16"/>
  <c r="F150" i="16"/>
  <c r="E150" i="16"/>
  <c r="I145" i="16"/>
  <c r="G145" i="16"/>
  <c r="F145" i="16"/>
  <c r="E145" i="16"/>
  <c r="I140" i="16"/>
  <c r="G140" i="16"/>
  <c r="F140" i="16"/>
  <c r="E140" i="16"/>
  <c r="I135" i="16"/>
  <c r="G135" i="16"/>
  <c r="F135" i="16"/>
  <c r="E135" i="16"/>
  <c r="I129" i="16"/>
  <c r="G129" i="16"/>
  <c r="F129" i="16"/>
  <c r="E129" i="16"/>
  <c r="I128" i="16"/>
  <c r="G128" i="16"/>
  <c r="F128" i="16"/>
  <c r="E128" i="16"/>
  <c r="I127" i="16"/>
  <c r="G127" i="16"/>
  <c r="F127" i="16"/>
  <c r="E127" i="16"/>
  <c r="I126" i="16"/>
  <c r="I130" i="16" s="1"/>
  <c r="G126" i="16"/>
  <c r="G130" i="16" s="1"/>
  <c r="F126" i="16"/>
  <c r="F130" i="16" s="1"/>
  <c r="E126" i="16"/>
  <c r="E130" i="16" s="1"/>
  <c r="I125" i="16"/>
  <c r="G125" i="16"/>
  <c r="F125" i="16"/>
  <c r="E125" i="16"/>
  <c r="I120" i="16"/>
  <c r="G120" i="16"/>
  <c r="F120" i="16"/>
  <c r="E120" i="16"/>
  <c r="I115" i="16"/>
  <c r="G115" i="16"/>
  <c r="F115" i="16"/>
  <c r="E115" i="16"/>
  <c r="I110" i="16"/>
  <c r="G110" i="16"/>
  <c r="F110" i="16"/>
  <c r="E110" i="16"/>
  <c r="I105" i="16"/>
  <c r="G105" i="16"/>
  <c r="F105" i="16"/>
  <c r="E105" i="16"/>
  <c r="I100" i="16"/>
  <c r="G100" i="16"/>
  <c r="F100" i="16"/>
  <c r="E100" i="16"/>
  <c r="I95" i="16"/>
  <c r="G95" i="16"/>
  <c r="F95" i="16"/>
  <c r="E95" i="16"/>
  <c r="I90" i="16"/>
  <c r="G90" i="16"/>
  <c r="F90" i="16"/>
  <c r="E90" i="16"/>
  <c r="I85" i="16"/>
  <c r="G85" i="16"/>
  <c r="F85" i="16"/>
  <c r="E85" i="16"/>
  <c r="I79" i="16"/>
  <c r="G79" i="16"/>
  <c r="F79" i="16"/>
  <c r="E79" i="16"/>
  <c r="I78" i="16"/>
  <c r="G78" i="16"/>
  <c r="F78" i="16"/>
  <c r="E78" i="16"/>
  <c r="E8" i="16" s="1"/>
  <c r="H8" i="16" s="1"/>
  <c r="I77" i="16"/>
  <c r="I7" i="16" s="1"/>
  <c r="G77" i="16"/>
  <c r="F77" i="16"/>
  <c r="E77" i="16"/>
  <c r="I76" i="16"/>
  <c r="I80" i="16" s="1"/>
  <c r="G76" i="16"/>
  <c r="G80" i="16" s="1"/>
  <c r="F76" i="16"/>
  <c r="F80" i="16" s="1"/>
  <c r="E76" i="16"/>
  <c r="E80" i="16" s="1"/>
  <c r="I75" i="16"/>
  <c r="G75" i="16"/>
  <c r="F75" i="16"/>
  <c r="E75" i="16"/>
  <c r="F70" i="16"/>
  <c r="G69" i="16"/>
  <c r="F69" i="16"/>
  <c r="E69" i="16"/>
  <c r="I68" i="16"/>
  <c r="I70" i="16" s="1"/>
  <c r="G68" i="16"/>
  <c r="F68" i="16"/>
  <c r="E68" i="16"/>
  <c r="G67" i="16"/>
  <c r="F67" i="16"/>
  <c r="E67" i="16"/>
  <c r="G66" i="16"/>
  <c r="G70" i="16" s="1"/>
  <c r="F66" i="16"/>
  <c r="E66" i="16"/>
  <c r="E70" i="16" s="1"/>
  <c r="I65" i="16"/>
  <c r="G65" i="16"/>
  <c r="F65" i="16"/>
  <c r="E65" i="16"/>
  <c r="I60" i="16"/>
  <c r="G60" i="16"/>
  <c r="G59" i="16"/>
  <c r="F59" i="16"/>
  <c r="E59" i="16"/>
  <c r="G58" i="16"/>
  <c r="F58" i="16"/>
  <c r="F8" i="16" s="1"/>
  <c r="E58" i="16"/>
  <c r="G57" i="16"/>
  <c r="F57" i="16"/>
  <c r="E57" i="16"/>
  <c r="G56" i="16"/>
  <c r="F56" i="16"/>
  <c r="F60" i="16" s="1"/>
  <c r="E56" i="16"/>
  <c r="E60" i="16" s="1"/>
  <c r="I55" i="16"/>
  <c r="G55" i="16"/>
  <c r="F55" i="16"/>
  <c r="E55" i="16"/>
  <c r="G49" i="16"/>
  <c r="F49" i="16"/>
  <c r="E49" i="16"/>
  <c r="I50" i="16"/>
  <c r="G48" i="16"/>
  <c r="G8" i="16" s="1"/>
  <c r="F48" i="16"/>
  <c r="E48" i="16"/>
  <c r="G47" i="16"/>
  <c r="F47" i="16"/>
  <c r="E47" i="16"/>
  <c r="G46" i="16"/>
  <c r="G50" i="16" s="1"/>
  <c r="F46" i="16"/>
  <c r="F50" i="16" s="1"/>
  <c r="E46" i="16"/>
  <c r="E6" i="16" s="1"/>
  <c r="I45" i="16"/>
  <c r="G45" i="16"/>
  <c r="F45" i="16"/>
  <c r="E45" i="16"/>
  <c r="I40" i="16"/>
  <c r="G40" i="16"/>
  <c r="F40" i="16"/>
  <c r="E40" i="16"/>
  <c r="I35" i="16"/>
  <c r="G35" i="16"/>
  <c r="F35" i="16"/>
  <c r="E35" i="16"/>
  <c r="I30" i="16"/>
  <c r="G30" i="16"/>
  <c r="F30" i="16"/>
  <c r="E30" i="16"/>
  <c r="I25" i="16"/>
  <c r="G25" i="16"/>
  <c r="F25" i="16"/>
  <c r="E25" i="16"/>
  <c r="I20" i="16"/>
  <c r="G20" i="16"/>
  <c r="F20" i="16"/>
  <c r="E20" i="16"/>
  <c r="I14" i="16"/>
  <c r="G14" i="16"/>
  <c r="G9" i="16" s="1"/>
  <c r="F14" i="16"/>
  <c r="F9" i="16" s="1"/>
  <c r="E14" i="16"/>
  <c r="E9" i="16" s="1"/>
  <c r="I13" i="16"/>
  <c r="G13" i="16"/>
  <c r="F13" i="16"/>
  <c r="E13" i="16"/>
  <c r="I12" i="16"/>
  <c r="G12" i="16"/>
  <c r="F12" i="16"/>
  <c r="E12" i="16"/>
  <c r="E7" i="16" s="1"/>
  <c r="I11" i="16"/>
  <c r="G11" i="16"/>
  <c r="G15" i="16" s="1"/>
  <c r="F11" i="16"/>
  <c r="F6" i="16" s="1"/>
  <c r="F10" i="16" s="1"/>
  <c r="E11" i="16"/>
  <c r="I9" i="16"/>
  <c r="F7" i="16"/>
  <c r="G6" i="16"/>
  <c r="I6" i="16" l="1"/>
  <c r="I8" i="16"/>
  <c r="I10" i="16" s="1"/>
  <c r="I15" i="16"/>
  <c r="H7" i="16"/>
  <c r="H9" i="16"/>
  <c r="E10" i="16"/>
  <c r="H6" i="16"/>
  <c r="E15" i="16"/>
  <c r="F15" i="16"/>
  <c r="E50" i="16"/>
  <c r="G7" i="16"/>
  <c r="G10" i="16" s="1"/>
  <c r="I195" i="15"/>
  <c r="G195" i="15"/>
  <c r="F195" i="15"/>
  <c r="E195" i="15"/>
  <c r="I190" i="15"/>
  <c r="G189" i="15"/>
  <c r="F189" i="15"/>
  <c r="E189" i="15"/>
  <c r="I188" i="15"/>
  <c r="G188" i="15"/>
  <c r="F188" i="15"/>
  <c r="E188" i="15"/>
  <c r="G187" i="15"/>
  <c r="F187" i="15"/>
  <c r="F190" i="15" s="1"/>
  <c r="E187" i="15"/>
  <c r="G186" i="15"/>
  <c r="G190" i="15" s="1"/>
  <c r="F186" i="15"/>
  <c r="E186" i="15"/>
  <c r="E190" i="15" s="1"/>
  <c r="I185" i="15"/>
  <c r="G185" i="15"/>
  <c r="F185" i="15"/>
  <c r="E185" i="15"/>
  <c r="I180" i="15"/>
  <c r="G180" i="15"/>
  <c r="F180" i="15"/>
  <c r="E180" i="15"/>
  <c r="I175" i="15"/>
  <c r="G175" i="15"/>
  <c r="F175" i="15"/>
  <c r="E175" i="15"/>
  <c r="I170" i="15"/>
  <c r="G170" i="15"/>
  <c r="F170" i="15"/>
  <c r="E170" i="15"/>
  <c r="I164" i="15"/>
  <c r="G164" i="15"/>
  <c r="F164" i="15"/>
  <c r="E164" i="15"/>
  <c r="I163" i="15"/>
  <c r="G163" i="15"/>
  <c r="F163" i="15"/>
  <c r="E163" i="15"/>
  <c r="I162" i="15"/>
  <c r="G162" i="15"/>
  <c r="F162" i="15"/>
  <c r="E162" i="15"/>
  <c r="I161" i="15"/>
  <c r="I165" i="15" s="1"/>
  <c r="G161" i="15"/>
  <c r="G165" i="15" s="1"/>
  <c r="F161" i="15"/>
  <c r="F165" i="15" s="1"/>
  <c r="E161" i="15"/>
  <c r="E165" i="15" s="1"/>
  <c r="I160" i="15"/>
  <c r="G160" i="15"/>
  <c r="F160" i="15"/>
  <c r="E160" i="15"/>
  <c r="E155" i="15"/>
  <c r="G154" i="15"/>
  <c r="F154" i="15"/>
  <c r="E154" i="15"/>
  <c r="I153" i="15"/>
  <c r="I155" i="15" s="1"/>
  <c r="G153" i="15"/>
  <c r="F153" i="15"/>
  <c r="E153" i="15"/>
  <c r="G152" i="15"/>
  <c r="G155" i="15" s="1"/>
  <c r="F152" i="15"/>
  <c r="E152" i="15"/>
  <c r="G151" i="15"/>
  <c r="F151" i="15"/>
  <c r="F155" i="15" s="1"/>
  <c r="E151" i="15"/>
  <c r="I150" i="15"/>
  <c r="G150" i="15"/>
  <c r="F150" i="15"/>
  <c r="E150" i="15"/>
  <c r="I145" i="15"/>
  <c r="G145" i="15"/>
  <c r="F145" i="15"/>
  <c r="E145" i="15"/>
  <c r="I140" i="15"/>
  <c r="G140" i="15"/>
  <c r="F140" i="15"/>
  <c r="E140" i="15"/>
  <c r="I135" i="15"/>
  <c r="G135" i="15"/>
  <c r="F135" i="15"/>
  <c r="E135" i="15"/>
  <c r="I129" i="15"/>
  <c r="G129" i="15"/>
  <c r="F129" i="15"/>
  <c r="E129" i="15"/>
  <c r="I128" i="15"/>
  <c r="G128" i="15"/>
  <c r="F128" i="15"/>
  <c r="E128" i="15"/>
  <c r="I127" i="15"/>
  <c r="G127" i="15"/>
  <c r="F127" i="15"/>
  <c r="E127" i="15"/>
  <c r="I126" i="15"/>
  <c r="I130" i="15" s="1"/>
  <c r="G126" i="15"/>
  <c r="G130" i="15" s="1"/>
  <c r="F126" i="15"/>
  <c r="F130" i="15" s="1"/>
  <c r="E126" i="15"/>
  <c r="E130" i="15" s="1"/>
  <c r="I125" i="15"/>
  <c r="G125" i="15"/>
  <c r="F125" i="15"/>
  <c r="E125" i="15"/>
  <c r="I120" i="15"/>
  <c r="G120" i="15"/>
  <c r="F120" i="15"/>
  <c r="E120" i="15"/>
  <c r="I115" i="15"/>
  <c r="G115" i="15"/>
  <c r="F115" i="15"/>
  <c r="E115" i="15"/>
  <c r="I110" i="15"/>
  <c r="G110" i="15"/>
  <c r="F110" i="15"/>
  <c r="E110" i="15"/>
  <c r="I105" i="15"/>
  <c r="G105" i="15"/>
  <c r="F105" i="15"/>
  <c r="E105" i="15"/>
  <c r="I100" i="15"/>
  <c r="G100" i="15"/>
  <c r="F100" i="15"/>
  <c r="E100" i="15"/>
  <c r="I95" i="15"/>
  <c r="G95" i="15"/>
  <c r="F95" i="15"/>
  <c r="E95" i="15"/>
  <c r="I90" i="15"/>
  <c r="G90" i="15"/>
  <c r="F90" i="15"/>
  <c r="E90" i="15"/>
  <c r="I85" i="15"/>
  <c r="G85" i="15"/>
  <c r="F85" i="15"/>
  <c r="E85" i="15"/>
  <c r="I79" i="15"/>
  <c r="I9" i="15" s="1"/>
  <c r="G79" i="15"/>
  <c r="F79" i="15"/>
  <c r="E79" i="15"/>
  <c r="I78" i="15"/>
  <c r="G78" i="15"/>
  <c r="F78" i="15"/>
  <c r="E78" i="15"/>
  <c r="I77" i="15"/>
  <c r="I7" i="15" s="1"/>
  <c r="G77" i="15"/>
  <c r="F77" i="15"/>
  <c r="E77" i="15"/>
  <c r="I76" i="15"/>
  <c r="I80" i="15" s="1"/>
  <c r="G76" i="15"/>
  <c r="G80" i="15" s="1"/>
  <c r="F76" i="15"/>
  <c r="F80" i="15" s="1"/>
  <c r="E76" i="15"/>
  <c r="E80" i="15" s="1"/>
  <c r="I75" i="15"/>
  <c r="G75" i="15"/>
  <c r="F75" i="15"/>
  <c r="E75" i="15"/>
  <c r="I70" i="15"/>
  <c r="F70" i="15"/>
  <c r="G69" i="15"/>
  <c r="F69" i="15"/>
  <c r="E69" i="15"/>
  <c r="I68" i="15"/>
  <c r="G68" i="15"/>
  <c r="F68" i="15"/>
  <c r="E68" i="15"/>
  <c r="G67" i="15"/>
  <c r="F67" i="15"/>
  <c r="E67" i="15"/>
  <c r="G66" i="15"/>
  <c r="G70" i="15" s="1"/>
  <c r="F66" i="15"/>
  <c r="E66" i="15"/>
  <c r="E70" i="15" s="1"/>
  <c r="I65" i="15"/>
  <c r="G65" i="15"/>
  <c r="F65" i="15"/>
  <c r="E65" i="15"/>
  <c r="G60" i="15"/>
  <c r="G59" i="15"/>
  <c r="F59" i="15"/>
  <c r="E59" i="15"/>
  <c r="I58" i="15"/>
  <c r="I60" i="15" s="1"/>
  <c r="G58" i="15"/>
  <c r="F58" i="15"/>
  <c r="F8" i="15" s="1"/>
  <c r="E58" i="15"/>
  <c r="G57" i="15"/>
  <c r="F57" i="15"/>
  <c r="E57" i="15"/>
  <c r="E60" i="15" s="1"/>
  <c r="G56" i="15"/>
  <c r="F56" i="15"/>
  <c r="F60" i="15" s="1"/>
  <c r="E56" i="15"/>
  <c r="I55" i="15"/>
  <c r="G55" i="15"/>
  <c r="F55" i="15"/>
  <c r="E55" i="15"/>
  <c r="G49" i="15"/>
  <c r="F49" i="15"/>
  <c r="E49" i="15"/>
  <c r="I48" i="15"/>
  <c r="I8" i="15" s="1"/>
  <c r="G48" i="15"/>
  <c r="F48" i="15"/>
  <c r="E48" i="15"/>
  <c r="G47" i="15"/>
  <c r="F47" i="15"/>
  <c r="F50" i="15" s="1"/>
  <c r="E47" i="15"/>
  <c r="G46" i="15"/>
  <c r="G50" i="15" s="1"/>
  <c r="F46" i="15"/>
  <c r="E46" i="15"/>
  <c r="E50" i="15" s="1"/>
  <c r="I45" i="15"/>
  <c r="G45" i="15"/>
  <c r="F45" i="15"/>
  <c r="E45" i="15"/>
  <c r="I40" i="15"/>
  <c r="G40" i="15"/>
  <c r="F40" i="15"/>
  <c r="E40" i="15"/>
  <c r="I35" i="15"/>
  <c r="G35" i="15"/>
  <c r="F35" i="15"/>
  <c r="E35" i="15"/>
  <c r="I30" i="15"/>
  <c r="G30" i="15"/>
  <c r="F30" i="15"/>
  <c r="E30" i="15"/>
  <c r="I25" i="15"/>
  <c r="G25" i="15"/>
  <c r="F25" i="15"/>
  <c r="E25" i="15"/>
  <c r="I20" i="15"/>
  <c r="G20" i="15"/>
  <c r="F20" i="15"/>
  <c r="E20" i="15"/>
  <c r="I14" i="15"/>
  <c r="G14" i="15"/>
  <c r="G9" i="15" s="1"/>
  <c r="F14" i="15"/>
  <c r="E14" i="15"/>
  <c r="E9" i="15" s="1"/>
  <c r="I13" i="15"/>
  <c r="G13" i="15"/>
  <c r="F13" i="15"/>
  <c r="E13" i="15"/>
  <c r="E8" i="15" s="1"/>
  <c r="H8" i="15" s="1"/>
  <c r="I12" i="15"/>
  <c r="G12" i="15"/>
  <c r="G15" i="15" s="1"/>
  <c r="F12" i="15"/>
  <c r="E12" i="15"/>
  <c r="E7" i="15" s="1"/>
  <c r="I11" i="15"/>
  <c r="G11" i="15"/>
  <c r="F11" i="15"/>
  <c r="F6" i="15" s="1"/>
  <c r="F10" i="15" s="1"/>
  <c r="E11" i="15"/>
  <c r="F9" i="15"/>
  <c r="G8" i="15"/>
  <c r="F7" i="15"/>
  <c r="I6" i="15"/>
  <c r="G6" i="15"/>
  <c r="E6" i="15"/>
  <c r="H10" i="16" l="1"/>
  <c r="H11" i="16" s="1"/>
  <c r="E10" i="15"/>
  <c r="I50" i="15"/>
  <c r="I10" i="15"/>
  <c r="I15" i="15"/>
  <c r="H7" i="15"/>
  <c r="H9" i="15"/>
  <c r="G10" i="15"/>
  <c r="H10" i="15" s="1"/>
  <c r="H11" i="15" s="1"/>
  <c r="E15" i="15"/>
  <c r="H6" i="15"/>
  <c r="G7" i="15"/>
  <c r="F15" i="15"/>
  <c r="G59" i="12"/>
  <c r="G58" i="12"/>
  <c r="G57" i="12"/>
  <c r="G56" i="12"/>
  <c r="F59" i="12"/>
  <c r="F58" i="12"/>
  <c r="F57" i="12"/>
  <c r="F56" i="12"/>
  <c r="E59" i="12"/>
  <c r="E60" i="12" s="1"/>
  <c r="E58" i="12"/>
  <c r="E57" i="12"/>
  <c r="E56" i="12"/>
  <c r="E48" i="12"/>
  <c r="I48" i="12"/>
  <c r="I50" i="12" s="1"/>
  <c r="I195" i="12"/>
  <c r="G195" i="12"/>
  <c r="F195" i="12"/>
  <c r="E195" i="12"/>
  <c r="G189" i="12"/>
  <c r="F189" i="12"/>
  <c r="E189" i="12"/>
  <c r="I188" i="12"/>
  <c r="I190" i="12" s="1"/>
  <c r="G188" i="12"/>
  <c r="F188" i="12"/>
  <c r="E188" i="12"/>
  <c r="G187" i="12"/>
  <c r="F187" i="12"/>
  <c r="E187" i="12"/>
  <c r="G186" i="12"/>
  <c r="F186" i="12"/>
  <c r="F190" i="12" s="1"/>
  <c r="E186" i="12"/>
  <c r="I185" i="12"/>
  <c r="G185" i="12"/>
  <c r="F185" i="12"/>
  <c r="E185" i="12"/>
  <c r="I180" i="12"/>
  <c r="G180" i="12"/>
  <c r="F180" i="12"/>
  <c r="E180" i="12"/>
  <c r="I175" i="12"/>
  <c r="G175" i="12"/>
  <c r="F175" i="12"/>
  <c r="E175" i="12"/>
  <c r="I170" i="12"/>
  <c r="G170" i="12"/>
  <c r="F170" i="12"/>
  <c r="E170" i="12"/>
  <c r="I164" i="12"/>
  <c r="G164" i="12"/>
  <c r="F164" i="12"/>
  <c r="E164" i="12"/>
  <c r="I163" i="12"/>
  <c r="G163" i="12"/>
  <c r="F163" i="12"/>
  <c r="E163" i="12"/>
  <c r="I162" i="12"/>
  <c r="G162" i="12"/>
  <c r="F162" i="12"/>
  <c r="E162" i="12"/>
  <c r="I161" i="12"/>
  <c r="G161" i="12"/>
  <c r="G165" i="12" s="1"/>
  <c r="F161" i="12"/>
  <c r="F165" i="12" s="1"/>
  <c r="E161" i="12"/>
  <c r="E165" i="12" s="1"/>
  <c r="I160" i="12"/>
  <c r="G160" i="12"/>
  <c r="F160" i="12"/>
  <c r="E160" i="12"/>
  <c r="G154" i="12"/>
  <c r="F154" i="12"/>
  <c r="E154" i="12"/>
  <c r="I153" i="12"/>
  <c r="I155" i="12" s="1"/>
  <c r="G153" i="12"/>
  <c r="F153" i="12"/>
  <c r="E153" i="12"/>
  <c r="G152" i="12"/>
  <c r="G155" i="12" s="1"/>
  <c r="F152" i="12"/>
  <c r="E152" i="12"/>
  <c r="E155" i="12" s="1"/>
  <c r="G151" i="12"/>
  <c r="F151" i="12"/>
  <c r="F155" i="12" s="1"/>
  <c r="E151" i="12"/>
  <c r="I150" i="12"/>
  <c r="G150" i="12"/>
  <c r="F150" i="12"/>
  <c r="E150" i="12"/>
  <c r="I145" i="12"/>
  <c r="G145" i="12"/>
  <c r="F145" i="12"/>
  <c r="E145" i="12"/>
  <c r="I140" i="12"/>
  <c r="G140" i="12"/>
  <c r="F140" i="12"/>
  <c r="E140" i="12"/>
  <c r="I135" i="12"/>
  <c r="G135" i="12"/>
  <c r="F135" i="12"/>
  <c r="E135" i="12"/>
  <c r="I129" i="12"/>
  <c r="G129" i="12"/>
  <c r="F129" i="12"/>
  <c r="E129" i="12"/>
  <c r="I128" i="12"/>
  <c r="G128" i="12"/>
  <c r="F128" i="12"/>
  <c r="E128" i="12"/>
  <c r="I127" i="12"/>
  <c r="G127" i="12"/>
  <c r="F127" i="12"/>
  <c r="E127" i="12"/>
  <c r="I126" i="12"/>
  <c r="I130" i="12" s="1"/>
  <c r="G126" i="12"/>
  <c r="G130" i="12" s="1"/>
  <c r="F126" i="12"/>
  <c r="F130" i="12" s="1"/>
  <c r="E126" i="12"/>
  <c r="I125" i="12"/>
  <c r="G125" i="12"/>
  <c r="F125" i="12"/>
  <c r="E125" i="12"/>
  <c r="I120" i="12"/>
  <c r="G120" i="12"/>
  <c r="F120" i="12"/>
  <c r="E120" i="12"/>
  <c r="I115" i="12"/>
  <c r="G115" i="12"/>
  <c r="F115" i="12"/>
  <c r="E115" i="12"/>
  <c r="I110" i="12"/>
  <c r="G110" i="12"/>
  <c r="F110" i="12"/>
  <c r="E110" i="12"/>
  <c r="I105" i="12"/>
  <c r="G105" i="12"/>
  <c r="F105" i="12"/>
  <c r="E105" i="12"/>
  <c r="I100" i="12"/>
  <c r="G100" i="12"/>
  <c r="F100" i="12"/>
  <c r="E100" i="12"/>
  <c r="I95" i="12"/>
  <c r="G95" i="12"/>
  <c r="F95" i="12"/>
  <c r="E95" i="12"/>
  <c r="I90" i="12"/>
  <c r="G90" i="12"/>
  <c r="F90" i="12"/>
  <c r="E90" i="12"/>
  <c r="I85" i="12"/>
  <c r="G85" i="12"/>
  <c r="F85" i="12"/>
  <c r="E85" i="12"/>
  <c r="I79" i="12"/>
  <c r="G79" i="12"/>
  <c r="F79" i="12"/>
  <c r="F9" i="12" s="1"/>
  <c r="E79" i="12"/>
  <c r="I78" i="12"/>
  <c r="G78" i="12"/>
  <c r="F78" i="12"/>
  <c r="F8" i="12" s="1"/>
  <c r="E78" i="12"/>
  <c r="I77" i="12"/>
  <c r="G77" i="12"/>
  <c r="F77" i="12"/>
  <c r="E77" i="12"/>
  <c r="I76" i="12"/>
  <c r="G76" i="12"/>
  <c r="G80" i="12" s="1"/>
  <c r="F76" i="12"/>
  <c r="F80" i="12" s="1"/>
  <c r="E76" i="12"/>
  <c r="I75" i="12"/>
  <c r="G75" i="12"/>
  <c r="F75" i="12"/>
  <c r="E75" i="12"/>
  <c r="G69" i="12"/>
  <c r="F69" i="12"/>
  <c r="E69" i="12"/>
  <c r="I68" i="12"/>
  <c r="I70" i="12" s="1"/>
  <c r="G68" i="12"/>
  <c r="F68" i="12"/>
  <c r="E68" i="12"/>
  <c r="G67" i="12"/>
  <c r="F67" i="12"/>
  <c r="E67" i="12"/>
  <c r="G66" i="12"/>
  <c r="G70" i="12" s="1"/>
  <c r="F66" i="12"/>
  <c r="E66" i="12"/>
  <c r="I65" i="12"/>
  <c r="G65" i="12"/>
  <c r="F65" i="12"/>
  <c r="E65" i="12"/>
  <c r="I58" i="12"/>
  <c r="I55" i="12"/>
  <c r="G55" i="12"/>
  <c r="F55" i="12"/>
  <c r="E55" i="12"/>
  <c r="G49" i="12"/>
  <c r="F49" i="12"/>
  <c r="E49" i="12"/>
  <c r="G48" i="12"/>
  <c r="F48" i="12"/>
  <c r="G47" i="12"/>
  <c r="F47" i="12"/>
  <c r="F50" i="12" s="1"/>
  <c r="E47" i="12"/>
  <c r="G46" i="12"/>
  <c r="G50" i="12" s="1"/>
  <c r="F46" i="12"/>
  <c r="E46" i="12"/>
  <c r="E50" i="12" s="1"/>
  <c r="I45" i="12"/>
  <c r="G45" i="12"/>
  <c r="F45" i="12"/>
  <c r="E45" i="12"/>
  <c r="I40" i="12"/>
  <c r="G40" i="12"/>
  <c r="F40" i="12"/>
  <c r="E40" i="12"/>
  <c r="I35" i="12"/>
  <c r="G35" i="12"/>
  <c r="F35" i="12"/>
  <c r="E35" i="12"/>
  <c r="I30" i="12"/>
  <c r="G30" i="12"/>
  <c r="F30" i="12"/>
  <c r="E30" i="12"/>
  <c r="I25" i="12"/>
  <c r="G25" i="12"/>
  <c r="F25" i="12"/>
  <c r="E25" i="12"/>
  <c r="I20" i="12"/>
  <c r="G20" i="12"/>
  <c r="F20" i="12"/>
  <c r="E20" i="12"/>
  <c r="I14" i="12"/>
  <c r="G14" i="12"/>
  <c r="F14" i="12"/>
  <c r="E14" i="12"/>
  <c r="E9" i="12" s="1"/>
  <c r="I13" i="12"/>
  <c r="G13" i="12"/>
  <c r="F13" i="12"/>
  <c r="E13" i="12"/>
  <c r="I12" i="12"/>
  <c r="G12" i="12"/>
  <c r="F12" i="12"/>
  <c r="E12" i="12"/>
  <c r="E7" i="12" s="1"/>
  <c r="I11" i="12"/>
  <c r="I15" i="12" s="1"/>
  <c r="G11" i="12"/>
  <c r="F11" i="12"/>
  <c r="F15" i="12" s="1"/>
  <c r="E11" i="12"/>
  <c r="G60" i="12" l="1"/>
  <c r="F60" i="12"/>
  <c r="F6" i="12"/>
  <c r="F7" i="12"/>
  <c r="E190" i="12"/>
  <c r="G7" i="12"/>
  <c r="G8" i="12"/>
  <c r="G9" i="12"/>
  <c r="E70" i="12"/>
  <c r="F70" i="12"/>
  <c r="G190" i="12"/>
  <c r="I9" i="12"/>
  <c r="E130" i="12"/>
  <c r="E80" i="12"/>
  <c r="E8" i="12"/>
  <c r="H8" i="12" s="1"/>
  <c r="E15" i="12"/>
  <c r="I165" i="12"/>
  <c r="I6" i="12"/>
  <c r="I8" i="12"/>
  <c r="I7" i="12"/>
  <c r="H9" i="12"/>
  <c r="I80" i="12"/>
  <c r="E6" i="12"/>
  <c r="I60" i="12"/>
  <c r="G15" i="12"/>
  <c r="G6" i="12"/>
  <c r="G49" i="11"/>
  <c r="G48" i="11"/>
  <c r="G47" i="11"/>
  <c r="G46" i="11"/>
  <c r="F49" i="11"/>
  <c r="F48" i="11"/>
  <c r="F47" i="11"/>
  <c r="F46" i="11"/>
  <c r="E49" i="11"/>
  <c r="E48" i="11"/>
  <c r="E47" i="11"/>
  <c r="E46" i="11"/>
  <c r="E6" i="11" s="1"/>
  <c r="E7" i="11"/>
  <c r="G10" i="12" l="1"/>
  <c r="H7" i="12"/>
  <c r="F10" i="12"/>
  <c r="H6" i="12"/>
  <c r="E10" i="12"/>
  <c r="I10" i="12"/>
  <c r="I73" i="11"/>
  <c r="I58" i="11"/>
  <c r="I60" i="11" s="1"/>
  <c r="I48" i="11"/>
  <c r="I13" i="11"/>
  <c r="I11" i="11"/>
  <c r="I12" i="11"/>
  <c r="I193" i="11"/>
  <c r="I200" i="11"/>
  <c r="G200" i="11"/>
  <c r="F200" i="11"/>
  <c r="E200" i="11"/>
  <c r="I195" i="11"/>
  <c r="G194" i="11"/>
  <c r="F194" i="11"/>
  <c r="E194" i="11"/>
  <c r="G193" i="11"/>
  <c r="F193" i="11"/>
  <c r="E193" i="11"/>
  <c r="G192" i="11"/>
  <c r="F192" i="11"/>
  <c r="F195" i="11" s="1"/>
  <c r="E192" i="11"/>
  <c r="G191" i="11"/>
  <c r="F191" i="11"/>
  <c r="E191" i="11"/>
  <c r="I190" i="11"/>
  <c r="G190" i="11"/>
  <c r="F190" i="11"/>
  <c r="E190" i="11"/>
  <c r="I185" i="11"/>
  <c r="G185" i="11"/>
  <c r="F185" i="11"/>
  <c r="E185" i="11"/>
  <c r="I180" i="11"/>
  <c r="G180" i="11"/>
  <c r="F180" i="11"/>
  <c r="E180" i="11"/>
  <c r="I175" i="11"/>
  <c r="G175" i="11"/>
  <c r="F175" i="11"/>
  <c r="E175" i="11"/>
  <c r="I169" i="11"/>
  <c r="G169" i="11"/>
  <c r="F169" i="11"/>
  <c r="E169" i="11"/>
  <c r="I168" i="11"/>
  <c r="G168" i="11"/>
  <c r="F168" i="11"/>
  <c r="E168" i="11"/>
  <c r="I167" i="11"/>
  <c r="G167" i="11"/>
  <c r="F167" i="11"/>
  <c r="E167" i="11"/>
  <c r="I166" i="11"/>
  <c r="I170" i="11" s="1"/>
  <c r="G166" i="11"/>
  <c r="G170" i="11" s="1"/>
  <c r="F166" i="11"/>
  <c r="F170" i="11" s="1"/>
  <c r="E166" i="11"/>
  <c r="I165" i="11"/>
  <c r="G165" i="11"/>
  <c r="F165" i="11"/>
  <c r="E165" i="11"/>
  <c r="I160" i="11"/>
  <c r="G159" i="11"/>
  <c r="F159" i="11"/>
  <c r="E159" i="11"/>
  <c r="I158" i="11"/>
  <c r="G158" i="11"/>
  <c r="F158" i="11"/>
  <c r="E158" i="11"/>
  <c r="G157" i="11"/>
  <c r="F157" i="11"/>
  <c r="E157" i="11"/>
  <c r="G156" i="11"/>
  <c r="G160" i="11" s="1"/>
  <c r="F156" i="11"/>
  <c r="F160" i="11" s="1"/>
  <c r="E156" i="11"/>
  <c r="I155" i="11"/>
  <c r="G155" i="11"/>
  <c r="F155" i="11"/>
  <c r="E155" i="11"/>
  <c r="I150" i="11"/>
  <c r="G150" i="11"/>
  <c r="F150" i="11"/>
  <c r="E150" i="11"/>
  <c r="I145" i="11"/>
  <c r="G145" i="11"/>
  <c r="F145" i="11"/>
  <c r="E145" i="11"/>
  <c r="I140" i="11"/>
  <c r="G140" i="11"/>
  <c r="F140" i="11"/>
  <c r="E140" i="11"/>
  <c r="I134" i="11"/>
  <c r="G134" i="11"/>
  <c r="F134" i="11"/>
  <c r="E134" i="11"/>
  <c r="I133" i="11"/>
  <c r="G133" i="11"/>
  <c r="F133" i="11"/>
  <c r="E133" i="11"/>
  <c r="I132" i="11"/>
  <c r="G132" i="11"/>
  <c r="F132" i="11"/>
  <c r="E132" i="11"/>
  <c r="I131" i="11"/>
  <c r="G131" i="11"/>
  <c r="G135" i="11" s="1"/>
  <c r="F131" i="11"/>
  <c r="F135" i="11" s="1"/>
  <c r="E131" i="11"/>
  <c r="E135" i="11" s="1"/>
  <c r="I130" i="11"/>
  <c r="G130" i="11"/>
  <c r="F130" i="11"/>
  <c r="E130" i="11"/>
  <c r="I125" i="11"/>
  <c r="G125" i="11"/>
  <c r="F125" i="11"/>
  <c r="E125" i="11"/>
  <c r="I120" i="11"/>
  <c r="G120" i="11"/>
  <c r="F120" i="11"/>
  <c r="E120" i="11"/>
  <c r="I115" i="11"/>
  <c r="G115" i="11"/>
  <c r="F115" i="11"/>
  <c r="E115" i="11"/>
  <c r="I110" i="11"/>
  <c r="G110" i="11"/>
  <c r="F110" i="11"/>
  <c r="E110" i="11"/>
  <c r="I105" i="11"/>
  <c r="G105" i="11"/>
  <c r="F105" i="11"/>
  <c r="E105" i="11"/>
  <c r="I100" i="11"/>
  <c r="G100" i="11"/>
  <c r="F100" i="11"/>
  <c r="E100" i="11"/>
  <c r="I95" i="11"/>
  <c r="G95" i="11"/>
  <c r="F95" i="11"/>
  <c r="E95" i="11"/>
  <c r="I90" i="11"/>
  <c r="G90" i="11"/>
  <c r="F90" i="11"/>
  <c r="E90" i="11"/>
  <c r="I84" i="11"/>
  <c r="I9" i="11" s="1"/>
  <c r="G84" i="11"/>
  <c r="F84" i="11"/>
  <c r="E84" i="11"/>
  <c r="I83" i="11"/>
  <c r="G83" i="11"/>
  <c r="F83" i="11"/>
  <c r="E83" i="11"/>
  <c r="I82" i="11"/>
  <c r="G82" i="11"/>
  <c r="F82" i="11"/>
  <c r="E82" i="11"/>
  <c r="I81" i="11"/>
  <c r="I85" i="11" s="1"/>
  <c r="G81" i="11"/>
  <c r="G85" i="11" s="1"/>
  <c r="F81" i="11"/>
  <c r="F85" i="11" s="1"/>
  <c r="E81" i="11"/>
  <c r="E85" i="11" s="1"/>
  <c r="I80" i="11"/>
  <c r="G80" i="11"/>
  <c r="F80" i="11"/>
  <c r="E80" i="11"/>
  <c r="I75" i="11"/>
  <c r="G74" i="11"/>
  <c r="F74" i="11"/>
  <c r="E74" i="11"/>
  <c r="G73" i="11"/>
  <c r="F73" i="11"/>
  <c r="E73" i="11"/>
  <c r="G72" i="11"/>
  <c r="F72" i="11"/>
  <c r="E72" i="11"/>
  <c r="G71" i="11"/>
  <c r="F71" i="11"/>
  <c r="E71" i="11"/>
  <c r="I70" i="11"/>
  <c r="G70" i="11"/>
  <c r="F70" i="11"/>
  <c r="E70" i="11"/>
  <c r="I65" i="11"/>
  <c r="G65" i="11"/>
  <c r="F65" i="11"/>
  <c r="E65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I55" i="11"/>
  <c r="G55" i="11"/>
  <c r="F55" i="11"/>
  <c r="E55" i="11"/>
  <c r="I50" i="11"/>
  <c r="G50" i="11"/>
  <c r="F50" i="11"/>
  <c r="E50" i="11"/>
  <c r="I45" i="11"/>
  <c r="G45" i="11"/>
  <c r="F45" i="11"/>
  <c r="E45" i="11"/>
  <c r="I40" i="11"/>
  <c r="G40" i="11"/>
  <c r="F40" i="11"/>
  <c r="E40" i="11"/>
  <c r="I35" i="11"/>
  <c r="G35" i="11"/>
  <c r="F35" i="11"/>
  <c r="E35" i="11"/>
  <c r="I30" i="11"/>
  <c r="G30" i="11"/>
  <c r="F30" i="11"/>
  <c r="E30" i="11"/>
  <c r="I25" i="11"/>
  <c r="G25" i="11"/>
  <c r="F25" i="11"/>
  <c r="E25" i="11"/>
  <c r="I20" i="11"/>
  <c r="G20" i="11"/>
  <c r="F20" i="11"/>
  <c r="E20" i="11"/>
  <c r="I14" i="11"/>
  <c r="G14" i="11"/>
  <c r="F14" i="11"/>
  <c r="E14" i="11"/>
  <c r="G13" i="11"/>
  <c r="F13" i="11"/>
  <c r="E13" i="11"/>
  <c r="G12" i="11"/>
  <c r="G7" i="11" s="1"/>
  <c r="F12" i="11"/>
  <c r="E12" i="11"/>
  <c r="G11" i="11"/>
  <c r="F11" i="11"/>
  <c r="F15" i="11" s="1"/>
  <c r="E11" i="11"/>
  <c r="H10" i="12" l="1"/>
  <c r="H11" i="12" s="1"/>
  <c r="E75" i="11"/>
  <c r="I6" i="11"/>
  <c r="E195" i="11"/>
  <c r="F8" i="11"/>
  <c r="F9" i="11"/>
  <c r="F75" i="11"/>
  <c r="E160" i="11"/>
  <c r="G15" i="11"/>
  <c r="F60" i="11"/>
  <c r="F7" i="11"/>
  <c r="G8" i="11"/>
  <c r="G60" i="11"/>
  <c r="G75" i="11"/>
  <c r="G195" i="11"/>
  <c r="E9" i="11"/>
  <c r="G6" i="11"/>
  <c r="E60" i="11"/>
  <c r="I7" i="11"/>
  <c r="E170" i="11"/>
  <c r="E8" i="11"/>
  <c r="E15" i="11"/>
  <c r="I8" i="11"/>
  <c r="I135" i="11"/>
  <c r="I15" i="11"/>
  <c r="F6" i="11"/>
  <c r="F10" i="11" s="1"/>
  <c r="G9" i="11"/>
  <c r="I205" i="10"/>
  <c r="G205" i="10"/>
  <c r="F205" i="10"/>
  <c r="E205" i="10"/>
  <c r="I200" i="10"/>
  <c r="G199" i="10"/>
  <c r="F199" i="10"/>
  <c r="E199" i="10"/>
  <c r="G198" i="10"/>
  <c r="F198" i="10"/>
  <c r="E198" i="10"/>
  <c r="G197" i="10"/>
  <c r="F197" i="10"/>
  <c r="E197" i="10"/>
  <c r="G196" i="10"/>
  <c r="G200" i="10" s="1"/>
  <c r="F196" i="10"/>
  <c r="F200" i="10" s="1"/>
  <c r="E196" i="10"/>
  <c r="E200" i="10" s="1"/>
  <c r="I195" i="10"/>
  <c r="G195" i="10"/>
  <c r="F195" i="10"/>
  <c r="E195" i="10"/>
  <c r="I190" i="10"/>
  <c r="G190" i="10"/>
  <c r="F190" i="10"/>
  <c r="E190" i="10"/>
  <c r="I185" i="10"/>
  <c r="G185" i="10"/>
  <c r="F185" i="10"/>
  <c r="E185" i="10"/>
  <c r="I180" i="10"/>
  <c r="G180" i="10"/>
  <c r="F180" i="10"/>
  <c r="E180" i="10"/>
  <c r="I174" i="10"/>
  <c r="G174" i="10"/>
  <c r="F174" i="10"/>
  <c r="E174" i="10"/>
  <c r="I173" i="10"/>
  <c r="G173" i="10"/>
  <c r="F173" i="10"/>
  <c r="E173" i="10"/>
  <c r="I172" i="10"/>
  <c r="G172" i="10"/>
  <c r="F172" i="10"/>
  <c r="E172" i="10"/>
  <c r="I171" i="10"/>
  <c r="I175" i="10" s="1"/>
  <c r="G171" i="10"/>
  <c r="G175" i="10" s="1"/>
  <c r="F171" i="10"/>
  <c r="F175" i="10" s="1"/>
  <c r="E171" i="10"/>
  <c r="E175" i="10" s="1"/>
  <c r="I170" i="10"/>
  <c r="G170" i="10"/>
  <c r="F170" i="10"/>
  <c r="E170" i="10"/>
  <c r="G165" i="10"/>
  <c r="G164" i="10"/>
  <c r="F164" i="10"/>
  <c r="E164" i="10"/>
  <c r="I163" i="10"/>
  <c r="I165" i="10" s="1"/>
  <c r="G163" i="10"/>
  <c r="F163" i="10"/>
  <c r="E163" i="10"/>
  <c r="G162" i="10"/>
  <c r="F162" i="10"/>
  <c r="E162" i="10"/>
  <c r="E165" i="10" s="1"/>
  <c r="G161" i="10"/>
  <c r="F161" i="10"/>
  <c r="F165" i="10" s="1"/>
  <c r="E161" i="10"/>
  <c r="I160" i="10"/>
  <c r="G160" i="10"/>
  <c r="F160" i="10"/>
  <c r="E160" i="10"/>
  <c r="I155" i="10"/>
  <c r="G155" i="10"/>
  <c r="F155" i="10"/>
  <c r="E155" i="10"/>
  <c r="I150" i="10"/>
  <c r="G150" i="10"/>
  <c r="F150" i="10"/>
  <c r="E150" i="10"/>
  <c r="I145" i="10"/>
  <c r="G145" i="10"/>
  <c r="F145" i="10"/>
  <c r="E145" i="10"/>
  <c r="I139" i="10"/>
  <c r="G139" i="10"/>
  <c r="F139" i="10"/>
  <c r="E139" i="10"/>
  <c r="I138" i="10"/>
  <c r="G138" i="10"/>
  <c r="F138" i="10"/>
  <c r="E138" i="10"/>
  <c r="I137" i="10"/>
  <c r="G137" i="10"/>
  <c r="F137" i="10"/>
  <c r="E137" i="10"/>
  <c r="I136" i="10"/>
  <c r="I140" i="10" s="1"/>
  <c r="G136" i="10"/>
  <c r="G140" i="10" s="1"/>
  <c r="F136" i="10"/>
  <c r="F140" i="10" s="1"/>
  <c r="E136" i="10"/>
  <c r="E140" i="10" s="1"/>
  <c r="I135" i="10"/>
  <c r="G135" i="10"/>
  <c r="F135" i="10"/>
  <c r="E135" i="10"/>
  <c r="I130" i="10"/>
  <c r="G130" i="10"/>
  <c r="F130" i="10"/>
  <c r="E130" i="10"/>
  <c r="I125" i="10"/>
  <c r="G125" i="10"/>
  <c r="F125" i="10"/>
  <c r="E125" i="10"/>
  <c r="I120" i="10"/>
  <c r="G120" i="10"/>
  <c r="F120" i="10"/>
  <c r="E120" i="10"/>
  <c r="I115" i="10"/>
  <c r="G115" i="10"/>
  <c r="F115" i="10"/>
  <c r="E115" i="10"/>
  <c r="I110" i="10"/>
  <c r="G110" i="10"/>
  <c r="F110" i="10"/>
  <c r="E110" i="10"/>
  <c r="I105" i="10"/>
  <c r="G105" i="10"/>
  <c r="F105" i="10"/>
  <c r="E105" i="10"/>
  <c r="I100" i="10"/>
  <c r="G100" i="10"/>
  <c r="F100" i="10"/>
  <c r="E100" i="10"/>
  <c r="I95" i="10"/>
  <c r="G95" i="10"/>
  <c r="F95" i="10"/>
  <c r="E95" i="10"/>
  <c r="I89" i="10"/>
  <c r="G89" i="10"/>
  <c r="F89" i="10"/>
  <c r="E89" i="10"/>
  <c r="I88" i="10"/>
  <c r="G88" i="10"/>
  <c r="F88" i="10"/>
  <c r="E88" i="10"/>
  <c r="I87" i="10"/>
  <c r="G87" i="10"/>
  <c r="F87" i="10"/>
  <c r="E87" i="10"/>
  <c r="I86" i="10"/>
  <c r="I90" i="10" s="1"/>
  <c r="G86" i="10"/>
  <c r="G90" i="10" s="1"/>
  <c r="F86" i="10"/>
  <c r="E86" i="10"/>
  <c r="E90" i="10" s="1"/>
  <c r="I85" i="10"/>
  <c r="G85" i="10"/>
  <c r="F85" i="10"/>
  <c r="E85" i="10"/>
  <c r="I80" i="10"/>
  <c r="G79" i="10"/>
  <c r="F79" i="10"/>
  <c r="E79" i="10"/>
  <c r="G78" i="10"/>
  <c r="F78" i="10"/>
  <c r="E78" i="10"/>
  <c r="G77" i="10"/>
  <c r="F77" i="10"/>
  <c r="E77" i="10"/>
  <c r="G76" i="10"/>
  <c r="F76" i="10"/>
  <c r="F80" i="10" s="1"/>
  <c r="E76" i="10"/>
  <c r="I75" i="10"/>
  <c r="G75" i="10"/>
  <c r="F75" i="10"/>
  <c r="E75" i="10"/>
  <c r="I70" i="10"/>
  <c r="G70" i="10"/>
  <c r="F70" i="10"/>
  <c r="E70" i="10"/>
  <c r="I65" i="10"/>
  <c r="G64" i="10"/>
  <c r="F64" i="10"/>
  <c r="E64" i="10"/>
  <c r="G63" i="10"/>
  <c r="F63" i="10"/>
  <c r="E63" i="10"/>
  <c r="E8" i="10" s="1"/>
  <c r="G62" i="10"/>
  <c r="F62" i="10"/>
  <c r="E62" i="10"/>
  <c r="G61" i="10"/>
  <c r="G65" i="10" s="1"/>
  <c r="F61" i="10"/>
  <c r="E61" i="10"/>
  <c r="I60" i="10"/>
  <c r="G60" i="10"/>
  <c r="F60" i="10"/>
  <c r="E60" i="10"/>
  <c r="I55" i="10"/>
  <c r="G55" i="10"/>
  <c r="F55" i="10"/>
  <c r="E55" i="10"/>
  <c r="I50" i="10"/>
  <c r="G49" i="10"/>
  <c r="G9" i="10" s="1"/>
  <c r="F49" i="10"/>
  <c r="E49" i="10"/>
  <c r="G48" i="10"/>
  <c r="F48" i="10"/>
  <c r="E48" i="10"/>
  <c r="G47" i="10"/>
  <c r="F47" i="10"/>
  <c r="E47" i="10"/>
  <c r="E7" i="10" s="1"/>
  <c r="G46" i="10"/>
  <c r="F46" i="10"/>
  <c r="E46" i="10"/>
  <c r="I45" i="10"/>
  <c r="G45" i="10"/>
  <c r="F45" i="10"/>
  <c r="E45" i="10"/>
  <c r="I40" i="10"/>
  <c r="G40" i="10"/>
  <c r="F40" i="10"/>
  <c r="E40" i="10"/>
  <c r="I35" i="10"/>
  <c r="G35" i="10"/>
  <c r="F35" i="10"/>
  <c r="E35" i="10"/>
  <c r="I30" i="10"/>
  <c r="G30" i="10"/>
  <c r="F30" i="10"/>
  <c r="E30" i="10"/>
  <c r="I25" i="10"/>
  <c r="G25" i="10"/>
  <c r="F25" i="10"/>
  <c r="E25" i="10"/>
  <c r="I20" i="10"/>
  <c r="G20" i="10"/>
  <c r="F20" i="10"/>
  <c r="E20" i="10"/>
  <c r="I14" i="10"/>
  <c r="I15" i="10" s="1"/>
  <c r="G14" i="10"/>
  <c r="F14" i="10"/>
  <c r="E14" i="10"/>
  <c r="G13" i="10"/>
  <c r="G8" i="10" s="1"/>
  <c r="F13" i="10"/>
  <c r="E13" i="10"/>
  <c r="I12" i="10"/>
  <c r="G12" i="10"/>
  <c r="G7" i="10" s="1"/>
  <c r="F12" i="10"/>
  <c r="E12" i="10"/>
  <c r="G11" i="10"/>
  <c r="F11" i="10"/>
  <c r="F6" i="10" s="1"/>
  <c r="E11" i="10"/>
  <c r="E9" i="10"/>
  <c r="I8" i="10"/>
  <c r="I7" i="10"/>
  <c r="I6" i="10"/>
  <c r="G6" i="10"/>
  <c r="E10" i="11" l="1"/>
  <c r="G10" i="11"/>
  <c r="I10" i="11"/>
  <c r="H9" i="11"/>
  <c r="G10" i="10"/>
  <c r="I10" i="10"/>
  <c r="E50" i="10"/>
  <c r="E6" i="10"/>
  <c r="E10" i="10" s="1"/>
  <c r="E15" i="10"/>
  <c r="F7" i="10"/>
  <c r="G50" i="10"/>
  <c r="F65" i="10"/>
  <c r="E80" i="10"/>
  <c r="G15" i="10"/>
  <c r="G80" i="10"/>
  <c r="I9" i="10"/>
  <c r="F9" i="10"/>
  <c r="H9" i="10" s="1"/>
  <c r="F50" i="10"/>
  <c r="E65" i="10"/>
  <c r="F8" i="10"/>
  <c r="F90" i="10"/>
  <c r="F15" i="10"/>
  <c r="E173" i="9"/>
  <c r="H10" i="11" l="1"/>
  <c r="H11" i="11" s="1"/>
  <c r="F10" i="10"/>
  <c r="H10" i="10" s="1"/>
  <c r="H11" i="10" s="1"/>
  <c r="I205" i="9"/>
  <c r="G205" i="9"/>
  <c r="F205" i="9"/>
  <c r="E205" i="9"/>
  <c r="I200" i="9"/>
  <c r="G200" i="9"/>
  <c r="F200" i="9"/>
  <c r="E200" i="9"/>
  <c r="G199" i="9"/>
  <c r="F199" i="9"/>
  <c r="E199" i="9"/>
  <c r="G198" i="9"/>
  <c r="F198" i="9"/>
  <c r="E198" i="9"/>
  <c r="G197" i="9"/>
  <c r="F197" i="9"/>
  <c r="E197" i="9"/>
  <c r="G196" i="9"/>
  <c r="F196" i="9"/>
  <c r="E196" i="9"/>
  <c r="I195" i="9"/>
  <c r="G195" i="9"/>
  <c r="F195" i="9"/>
  <c r="E195" i="9"/>
  <c r="I190" i="9"/>
  <c r="G190" i="9"/>
  <c r="F190" i="9"/>
  <c r="E190" i="9"/>
  <c r="I185" i="9"/>
  <c r="G185" i="9"/>
  <c r="F185" i="9"/>
  <c r="E185" i="9"/>
  <c r="I180" i="9"/>
  <c r="G180" i="9"/>
  <c r="F180" i="9"/>
  <c r="E180" i="9"/>
  <c r="I175" i="9"/>
  <c r="G175" i="9"/>
  <c r="F175" i="9"/>
  <c r="I174" i="9"/>
  <c r="G174" i="9"/>
  <c r="F174" i="9"/>
  <c r="E174" i="9"/>
  <c r="I173" i="9"/>
  <c r="G173" i="9"/>
  <c r="F173" i="9"/>
  <c r="E175" i="9"/>
  <c r="I172" i="9"/>
  <c r="G172" i="9"/>
  <c r="F172" i="9"/>
  <c r="E172" i="9"/>
  <c r="I171" i="9"/>
  <c r="G171" i="9"/>
  <c r="F171" i="9"/>
  <c r="E171" i="9"/>
  <c r="I170" i="9"/>
  <c r="G170" i="9"/>
  <c r="F170" i="9"/>
  <c r="E170" i="9"/>
  <c r="I165" i="9"/>
  <c r="G165" i="9"/>
  <c r="F165" i="9"/>
  <c r="E165" i="9"/>
  <c r="G164" i="9"/>
  <c r="F164" i="9"/>
  <c r="E164" i="9"/>
  <c r="I163" i="9"/>
  <c r="G163" i="9"/>
  <c r="F163" i="9"/>
  <c r="E163" i="9"/>
  <c r="G162" i="9"/>
  <c r="F162" i="9"/>
  <c r="E162" i="9"/>
  <c r="G161" i="9"/>
  <c r="F161" i="9"/>
  <c r="E161" i="9"/>
  <c r="I160" i="9"/>
  <c r="G160" i="9"/>
  <c r="F160" i="9"/>
  <c r="E160" i="9"/>
  <c r="I155" i="9"/>
  <c r="G155" i="9"/>
  <c r="F155" i="9"/>
  <c r="E155" i="9"/>
  <c r="I150" i="9"/>
  <c r="G150" i="9"/>
  <c r="F150" i="9"/>
  <c r="E150" i="9"/>
  <c r="I145" i="9"/>
  <c r="G145" i="9"/>
  <c r="F145" i="9"/>
  <c r="E145" i="9"/>
  <c r="I140" i="9"/>
  <c r="G140" i="9"/>
  <c r="F140" i="9"/>
  <c r="E140" i="9"/>
  <c r="I139" i="9"/>
  <c r="G139" i="9"/>
  <c r="F139" i="9"/>
  <c r="E139" i="9"/>
  <c r="I138" i="9"/>
  <c r="G138" i="9"/>
  <c r="F138" i="9"/>
  <c r="E138" i="9"/>
  <c r="I137" i="9"/>
  <c r="G137" i="9"/>
  <c r="F137" i="9"/>
  <c r="E137" i="9"/>
  <c r="I136" i="9"/>
  <c r="G136" i="9"/>
  <c r="F136" i="9"/>
  <c r="E136" i="9"/>
  <c r="I135" i="9"/>
  <c r="G135" i="9"/>
  <c r="F135" i="9"/>
  <c r="E135" i="9"/>
  <c r="I130" i="9"/>
  <c r="G130" i="9"/>
  <c r="F130" i="9"/>
  <c r="E130" i="9"/>
  <c r="I125" i="9"/>
  <c r="G125" i="9"/>
  <c r="F125" i="9"/>
  <c r="E125" i="9"/>
  <c r="I120" i="9"/>
  <c r="G120" i="9"/>
  <c r="F120" i="9"/>
  <c r="E120" i="9"/>
  <c r="I115" i="9"/>
  <c r="G115" i="9"/>
  <c r="F115" i="9"/>
  <c r="E115" i="9"/>
  <c r="I110" i="9"/>
  <c r="G110" i="9"/>
  <c r="F110" i="9"/>
  <c r="E110" i="9"/>
  <c r="I105" i="9"/>
  <c r="G105" i="9"/>
  <c r="F105" i="9"/>
  <c r="E105" i="9"/>
  <c r="I100" i="9"/>
  <c r="G100" i="9"/>
  <c r="F100" i="9"/>
  <c r="E100" i="9"/>
  <c r="I95" i="9"/>
  <c r="G95" i="9"/>
  <c r="F95" i="9"/>
  <c r="E95" i="9"/>
  <c r="G90" i="9"/>
  <c r="F90" i="9"/>
  <c r="I89" i="9"/>
  <c r="G89" i="9"/>
  <c r="F89" i="9"/>
  <c r="E89" i="9"/>
  <c r="I88" i="9"/>
  <c r="I8" i="9" s="1"/>
  <c r="G88" i="9"/>
  <c r="F88" i="9"/>
  <c r="E88" i="9"/>
  <c r="I87" i="9"/>
  <c r="G87" i="9"/>
  <c r="F87" i="9"/>
  <c r="E87" i="9"/>
  <c r="I86" i="9"/>
  <c r="G86" i="9"/>
  <c r="F86" i="9"/>
  <c r="E86" i="9"/>
  <c r="I85" i="9"/>
  <c r="G85" i="9"/>
  <c r="F85" i="9"/>
  <c r="E85" i="9"/>
  <c r="I80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I75" i="9"/>
  <c r="G75" i="9"/>
  <c r="F75" i="9"/>
  <c r="E75" i="9"/>
  <c r="I70" i="9"/>
  <c r="G70" i="9"/>
  <c r="F70" i="9"/>
  <c r="E70" i="9"/>
  <c r="I65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I60" i="9"/>
  <c r="G60" i="9"/>
  <c r="F60" i="9"/>
  <c r="E60" i="9"/>
  <c r="I55" i="9"/>
  <c r="G55" i="9"/>
  <c r="F55" i="9"/>
  <c r="E55" i="9"/>
  <c r="I50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I45" i="9"/>
  <c r="G45" i="9"/>
  <c r="F45" i="9"/>
  <c r="E45" i="9"/>
  <c r="I40" i="9"/>
  <c r="G40" i="9"/>
  <c r="F40" i="9"/>
  <c r="E40" i="9"/>
  <c r="I35" i="9"/>
  <c r="G35" i="9"/>
  <c r="F35" i="9"/>
  <c r="E35" i="9"/>
  <c r="I30" i="9"/>
  <c r="G30" i="9"/>
  <c r="F30" i="9"/>
  <c r="E30" i="9"/>
  <c r="I25" i="9"/>
  <c r="G25" i="9"/>
  <c r="F25" i="9"/>
  <c r="E25" i="9"/>
  <c r="I20" i="9"/>
  <c r="G20" i="9"/>
  <c r="F20" i="9"/>
  <c r="E20" i="9"/>
  <c r="I15" i="9"/>
  <c r="G15" i="9"/>
  <c r="F15" i="9"/>
  <c r="E15" i="9"/>
  <c r="I14" i="9"/>
  <c r="G14" i="9"/>
  <c r="F14" i="9"/>
  <c r="E14" i="9"/>
  <c r="G13" i="9"/>
  <c r="F13" i="9"/>
  <c r="E13" i="9"/>
  <c r="I12" i="9"/>
  <c r="G12" i="9"/>
  <c r="F12" i="9"/>
  <c r="E12" i="9"/>
  <c r="G11" i="9"/>
  <c r="F11" i="9"/>
  <c r="E11" i="9"/>
  <c r="G10" i="9"/>
  <c r="F10" i="9"/>
  <c r="I9" i="9"/>
  <c r="H9" i="9"/>
  <c r="G9" i="9"/>
  <c r="F9" i="9"/>
  <c r="E9" i="9"/>
  <c r="G8" i="9"/>
  <c r="F8" i="9"/>
  <c r="I7" i="9"/>
  <c r="G7" i="9"/>
  <c r="F7" i="9"/>
  <c r="E7" i="9"/>
  <c r="I6" i="9"/>
  <c r="G6" i="9"/>
  <c r="F6" i="9"/>
  <c r="E6" i="9"/>
  <c r="E8" i="9" l="1"/>
  <c r="E10" i="9" s="1"/>
  <c r="H10" i="9"/>
  <c r="H11" i="9" s="1"/>
  <c r="E90" i="9"/>
  <c r="I90" i="9"/>
  <c r="I10" i="9"/>
  <c r="I205" i="8"/>
  <c r="G205" i="8"/>
  <c r="F205" i="8"/>
  <c r="E205" i="8"/>
  <c r="I200" i="8"/>
  <c r="G199" i="8"/>
  <c r="F199" i="8"/>
  <c r="E199" i="8"/>
  <c r="G198" i="8"/>
  <c r="F198" i="8"/>
  <c r="E198" i="8"/>
  <c r="G197" i="8"/>
  <c r="F197" i="8"/>
  <c r="E197" i="8"/>
  <c r="G196" i="8"/>
  <c r="G200" i="8" s="1"/>
  <c r="F196" i="8"/>
  <c r="F200" i="8" s="1"/>
  <c r="E196" i="8"/>
  <c r="E200" i="8" s="1"/>
  <c r="I195" i="8"/>
  <c r="G195" i="8"/>
  <c r="F195" i="8"/>
  <c r="E195" i="8"/>
  <c r="I190" i="8"/>
  <c r="G190" i="8"/>
  <c r="F190" i="8"/>
  <c r="E190" i="8"/>
  <c r="I185" i="8"/>
  <c r="G185" i="8"/>
  <c r="F185" i="8"/>
  <c r="E185" i="8"/>
  <c r="I180" i="8"/>
  <c r="G180" i="8"/>
  <c r="F180" i="8"/>
  <c r="E180" i="8"/>
  <c r="I174" i="8"/>
  <c r="G174" i="8"/>
  <c r="F174" i="8"/>
  <c r="E174" i="8"/>
  <c r="I173" i="8"/>
  <c r="G173" i="8"/>
  <c r="F173" i="8"/>
  <c r="E173" i="8"/>
  <c r="I172" i="8"/>
  <c r="G172" i="8"/>
  <c r="F172" i="8"/>
  <c r="E172" i="8"/>
  <c r="I171" i="8"/>
  <c r="I175" i="8" s="1"/>
  <c r="G171" i="8"/>
  <c r="G175" i="8" s="1"/>
  <c r="F171" i="8"/>
  <c r="F175" i="8" s="1"/>
  <c r="E171" i="8"/>
  <c r="E175" i="8" s="1"/>
  <c r="I170" i="8"/>
  <c r="G170" i="8"/>
  <c r="F170" i="8"/>
  <c r="E170" i="8"/>
  <c r="I165" i="8"/>
  <c r="F165" i="8"/>
  <c r="G164" i="8"/>
  <c r="F164" i="8"/>
  <c r="E164" i="8"/>
  <c r="I163" i="8"/>
  <c r="G163" i="8"/>
  <c r="F163" i="8"/>
  <c r="E163" i="8"/>
  <c r="G162" i="8"/>
  <c r="F162" i="8"/>
  <c r="E162" i="8"/>
  <c r="G161" i="8"/>
  <c r="G165" i="8" s="1"/>
  <c r="F161" i="8"/>
  <c r="E161" i="8"/>
  <c r="E165" i="8" s="1"/>
  <c r="I160" i="8"/>
  <c r="G160" i="8"/>
  <c r="F160" i="8"/>
  <c r="E160" i="8"/>
  <c r="I155" i="8"/>
  <c r="G155" i="8"/>
  <c r="F155" i="8"/>
  <c r="E155" i="8"/>
  <c r="I150" i="8"/>
  <c r="G150" i="8"/>
  <c r="F150" i="8"/>
  <c r="E150" i="8"/>
  <c r="I145" i="8"/>
  <c r="G145" i="8"/>
  <c r="F145" i="8"/>
  <c r="E145" i="8"/>
  <c r="I139" i="8"/>
  <c r="G139" i="8"/>
  <c r="F139" i="8"/>
  <c r="E139" i="8"/>
  <c r="I138" i="8"/>
  <c r="G138" i="8"/>
  <c r="F138" i="8"/>
  <c r="E138" i="8"/>
  <c r="I137" i="8"/>
  <c r="G137" i="8"/>
  <c r="F137" i="8"/>
  <c r="E137" i="8"/>
  <c r="I136" i="8"/>
  <c r="I140" i="8" s="1"/>
  <c r="G136" i="8"/>
  <c r="G140" i="8" s="1"/>
  <c r="F136" i="8"/>
  <c r="F140" i="8" s="1"/>
  <c r="E136" i="8"/>
  <c r="E140" i="8" s="1"/>
  <c r="I135" i="8"/>
  <c r="G135" i="8"/>
  <c r="F135" i="8"/>
  <c r="E135" i="8"/>
  <c r="I130" i="8"/>
  <c r="G130" i="8"/>
  <c r="F130" i="8"/>
  <c r="E130" i="8"/>
  <c r="I125" i="8"/>
  <c r="G125" i="8"/>
  <c r="F125" i="8"/>
  <c r="E125" i="8"/>
  <c r="I120" i="8"/>
  <c r="G120" i="8"/>
  <c r="F120" i="8"/>
  <c r="E120" i="8"/>
  <c r="I115" i="8"/>
  <c r="G115" i="8"/>
  <c r="F115" i="8"/>
  <c r="E115" i="8"/>
  <c r="I110" i="8"/>
  <c r="G110" i="8"/>
  <c r="F110" i="8"/>
  <c r="E110" i="8"/>
  <c r="I105" i="8"/>
  <c r="G105" i="8"/>
  <c r="F105" i="8"/>
  <c r="E105" i="8"/>
  <c r="I100" i="8"/>
  <c r="G100" i="8"/>
  <c r="F100" i="8"/>
  <c r="E100" i="8"/>
  <c r="I95" i="8"/>
  <c r="G95" i="8"/>
  <c r="F95" i="8"/>
  <c r="E95" i="8"/>
  <c r="I89" i="8"/>
  <c r="G89" i="8"/>
  <c r="F89" i="8"/>
  <c r="E89" i="8"/>
  <c r="I88" i="8"/>
  <c r="G88" i="8"/>
  <c r="F88" i="8"/>
  <c r="E88" i="8"/>
  <c r="I87" i="8"/>
  <c r="G87" i="8"/>
  <c r="F87" i="8"/>
  <c r="E87" i="8"/>
  <c r="I86" i="8"/>
  <c r="I90" i="8" s="1"/>
  <c r="G86" i="8"/>
  <c r="G90" i="8" s="1"/>
  <c r="F86" i="8"/>
  <c r="F90" i="8" s="1"/>
  <c r="E86" i="8"/>
  <c r="E90" i="8" s="1"/>
  <c r="I85" i="8"/>
  <c r="G85" i="8"/>
  <c r="F85" i="8"/>
  <c r="E85" i="8"/>
  <c r="I80" i="8"/>
  <c r="G79" i="8"/>
  <c r="F79" i="8"/>
  <c r="E79" i="8"/>
  <c r="G78" i="8"/>
  <c r="F78" i="8"/>
  <c r="E78" i="8"/>
  <c r="G77" i="8"/>
  <c r="F77" i="8"/>
  <c r="E77" i="8"/>
  <c r="G76" i="8"/>
  <c r="G80" i="8" s="1"/>
  <c r="F76" i="8"/>
  <c r="E76" i="8"/>
  <c r="I75" i="8"/>
  <c r="G75" i="8"/>
  <c r="F75" i="8"/>
  <c r="E75" i="8"/>
  <c r="I70" i="8"/>
  <c r="G70" i="8"/>
  <c r="F70" i="8"/>
  <c r="E70" i="8"/>
  <c r="I65" i="8"/>
  <c r="G64" i="8"/>
  <c r="F64" i="8"/>
  <c r="E64" i="8"/>
  <c r="G63" i="8"/>
  <c r="F63" i="8"/>
  <c r="E63" i="8"/>
  <c r="G62" i="8"/>
  <c r="F62" i="8"/>
  <c r="E62" i="8"/>
  <c r="G61" i="8"/>
  <c r="F61" i="8"/>
  <c r="E61" i="8"/>
  <c r="I60" i="8"/>
  <c r="G60" i="8"/>
  <c r="F60" i="8"/>
  <c r="E60" i="8"/>
  <c r="I55" i="8"/>
  <c r="G55" i="8"/>
  <c r="F55" i="8"/>
  <c r="E55" i="8"/>
  <c r="I50" i="8"/>
  <c r="G49" i="8"/>
  <c r="F49" i="8"/>
  <c r="E49" i="8"/>
  <c r="G48" i="8"/>
  <c r="F48" i="8"/>
  <c r="E48" i="8"/>
  <c r="G47" i="8"/>
  <c r="F47" i="8"/>
  <c r="E47" i="8"/>
  <c r="G46" i="8"/>
  <c r="F46" i="8"/>
  <c r="E46" i="8"/>
  <c r="E50" i="8" s="1"/>
  <c r="I45" i="8"/>
  <c r="G45" i="8"/>
  <c r="F45" i="8"/>
  <c r="E45" i="8"/>
  <c r="I40" i="8"/>
  <c r="G40" i="8"/>
  <c r="F40" i="8"/>
  <c r="E40" i="8"/>
  <c r="I35" i="8"/>
  <c r="G35" i="8"/>
  <c r="F35" i="8"/>
  <c r="E35" i="8"/>
  <c r="I30" i="8"/>
  <c r="G30" i="8"/>
  <c r="F30" i="8"/>
  <c r="E30" i="8"/>
  <c r="I25" i="8"/>
  <c r="G25" i="8"/>
  <c r="F25" i="8"/>
  <c r="E25" i="8"/>
  <c r="I20" i="8"/>
  <c r="G20" i="8"/>
  <c r="F20" i="8"/>
  <c r="E20" i="8"/>
  <c r="I14" i="8"/>
  <c r="G14" i="8"/>
  <c r="F14" i="8"/>
  <c r="E14" i="8"/>
  <c r="E15" i="8" s="1"/>
  <c r="G13" i="8"/>
  <c r="F13" i="8"/>
  <c r="E13" i="8"/>
  <c r="I12" i="8"/>
  <c r="I7" i="8" s="1"/>
  <c r="G12" i="8"/>
  <c r="F12" i="8"/>
  <c r="E12" i="8"/>
  <c r="E7" i="8" s="1"/>
  <c r="G11" i="8"/>
  <c r="G6" i="8" s="1"/>
  <c r="F11" i="8"/>
  <c r="E11" i="8"/>
  <c r="I9" i="8"/>
  <c r="I8" i="8"/>
  <c r="I6" i="8"/>
  <c r="E6" i="8"/>
  <c r="I10" i="8" l="1"/>
  <c r="F8" i="8"/>
  <c r="G15" i="8"/>
  <c r="G50" i="8"/>
  <c r="F9" i="8"/>
  <c r="F65" i="8"/>
  <c r="E80" i="8"/>
  <c r="F15" i="8"/>
  <c r="G7" i="8"/>
  <c r="G8" i="8"/>
  <c r="I15" i="8"/>
  <c r="G65" i="8"/>
  <c r="F80" i="8"/>
  <c r="F50" i="8"/>
  <c r="E65" i="8"/>
  <c r="E9" i="8"/>
  <c r="F7" i="8"/>
  <c r="E8" i="8"/>
  <c r="E10" i="8" s="1"/>
  <c r="F6" i="8"/>
  <c r="F10" i="8" s="1"/>
  <c r="G9" i="8"/>
  <c r="I163" i="7"/>
  <c r="I8" i="7" s="1"/>
  <c r="E163" i="7"/>
  <c r="I88" i="7"/>
  <c r="E86" i="7"/>
  <c r="E90" i="7" s="1"/>
  <c r="E88" i="7"/>
  <c r="I135" i="7"/>
  <c r="G135" i="7"/>
  <c r="F135" i="7"/>
  <c r="E135" i="7"/>
  <c r="I136" i="7"/>
  <c r="I137" i="7"/>
  <c r="I205" i="7"/>
  <c r="G205" i="7"/>
  <c r="F205" i="7"/>
  <c r="E205" i="7"/>
  <c r="I200" i="7"/>
  <c r="G199" i="7"/>
  <c r="F199" i="7"/>
  <c r="E199" i="7"/>
  <c r="G198" i="7"/>
  <c r="F198" i="7"/>
  <c r="E198" i="7"/>
  <c r="G197" i="7"/>
  <c r="F197" i="7"/>
  <c r="E197" i="7"/>
  <c r="G196" i="7"/>
  <c r="G200" i="7" s="1"/>
  <c r="F196" i="7"/>
  <c r="F200" i="7" s="1"/>
  <c r="E196" i="7"/>
  <c r="E200" i="7" s="1"/>
  <c r="I195" i="7"/>
  <c r="G195" i="7"/>
  <c r="F195" i="7"/>
  <c r="E195" i="7"/>
  <c r="I190" i="7"/>
  <c r="G190" i="7"/>
  <c r="F190" i="7"/>
  <c r="E190" i="7"/>
  <c r="I185" i="7"/>
  <c r="G185" i="7"/>
  <c r="F185" i="7"/>
  <c r="E185" i="7"/>
  <c r="I180" i="7"/>
  <c r="G180" i="7"/>
  <c r="F180" i="7"/>
  <c r="E180" i="7"/>
  <c r="I174" i="7"/>
  <c r="G174" i="7"/>
  <c r="F174" i="7"/>
  <c r="E174" i="7"/>
  <c r="I173" i="7"/>
  <c r="G173" i="7"/>
  <c r="F173" i="7"/>
  <c r="E173" i="7"/>
  <c r="I172" i="7"/>
  <c r="G172" i="7"/>
  <c r="F172" i="7"/>
  <c r="E172" i="7"/>
  <c r="I171" i="7"/>
  <c r="I175" i="7" s="1"/>
  <c r="G171" i="7"/>
  <c r="G175" i="7" s="1"/>
  <c r="F171" i="7"/>
  <c r="F175" i="7" s="1"/>
  <c r="E171" i="7"/>
  <c r="E175" i="7" s="1"/>
  <c r="I170" i="7"/>
  <c r="G170" i="7"/>
  <c r="F170" i="7"/>
  <c r="E170" i="7"/>
  <c r="I165" i="7"/>
  <c r="G164" i="7"/>
  <c r="F164" i="7"/>
  <c r="E164" i="7"/>
  <c r="G163" i="7"/>
  <c r="F163" i="7"/>
  <c r="G162" i="7"/>
  <c r="F162" i="7"/>
  <c r="E162" i="7"/>
  <c r="G161" i="7"/>
  <c r="G165" i="7" s="1"/>
  <c r="F161" i="7"/>
  <c r="F165" i="7" s="1"/>
  <c r="E161" i="7"/>
  <c r="I160" i="7"/>
  <c r="G160" i="7"/>
  <c r="F160" i="7"/>
  <c r="E160" i="7"/>
  <c r="I155" i="7"/>
  <c r="G155" i="7"/>
  <c r="F155" i="7"/>
  <c r="E155" i="7"/>
  <c r="I150" i="7"/>
  <c r="G150" i="7"/>
  <c r="F150" i="7"/>
  <c r="E150" i="7"/>
  <c r="I145" i="7"/>
  <c r="G145" i="7"/>
  <c r="F145" i="7"/>
  <c r="E145" i="7"/>
  <c r="I139" i="7"/>
  <c r="G139" i="7"/>
  <c r="F139" i="7"/>
  <c r="E139" i="7"/>
  <c r="I138" i="7"/>
  <c r="G138" i="7"/>
  <c r="F138" i="7"/>
  <c r="E138" i="7"/>
  <c r="G137" i="7"/>
  <c r="F137" i="7"/>
  <c r="E137" i="7"/>
  <c r="G136" i="7"/>
  <c r="G140" i="7" s="1"/>
  <c r="F136" i="7"/>
  <c r="F140" i="7" s="1"/>
  <c r="E136" i="7"/>
  <c r="E140" i="7" s="1"/>
  <c r="I130" i="7"/>
  <c r="G130" i="7"/>
  <c r="F130" i="7"/>
  <c r="E130" i="7"/>
  <c r="I125" i="7"/>
  <c r="G125" i="7"/>
  <c r="F125" i="7"/>
  <c r="E125" i="7"/>
  <c r="I120" i="7"/>
  <c r="G120" i="7"/>
  <c r="F120" i="7"/>
  <c r="E120" i="7"/>
  <c r="I115" i="7"/>
  <c r="G115" i="7"/>
  <c r="F115" i="7"/>
  <c r="E115" i="7"/>
  <c r="I110" i="7"/>
  <c r="G110" i="7"/>
  <c r="F110" i="7"/>
  <c r="E110" i="7"/>
  <c r="I105" i="7"/>
  <c r="G105" i="7"/>
  <c r="F105" i="7"/>
  <c r="E105" i="7"/>
  <c r="I100" i="7"/>
  <c r="G100" i="7"/>
  <c r="F100" i="7"/>
  <c r="E100" i="7"/>
  <c r="I95" i="7"/>
  <c r="G95" i="7"/>
  <c r="F95" i="7"/>
  <c r="E95" i="7"/>
  <c r="I89" i="7"/>
  <c r="G89" i="7"/>
  <c r="F89" i="7"/>
  <c r="E89" i="7"/>
  <c r="G88" i="7"/>
  <c r="F88" i="7"/>
  <c r="I87" i="7"/>
  <c r="G87" i="7"/>
  <c r="F87" i="7"/>
  <c r="E87" i="7"/>
  <c r="I86" i="7"/>
  <c r="G86" i="7"/>
  <c r="G90" i="7" s="1"/>
  <c r="F86" i="7"/>
  <c r="F90" i="7" s="1"/>
  <c r="I85" i="7"/>
  <c r="G85" i="7"/>
  <c r="F85" i="7"/>
  <c r="E85" i="7"/>
  <c r="I80" i="7"/>
  <c r="G79" i="7"/>
  <c r="F79" i="7"/>
  <c r="E79" i="7"/>
  <c r="G78" i="7"/>
  <c r="F78" i="7"/>
  <c r="E78" i="7"/>
  <c r="G77" i="7"/>
  <c r="F77" i="7"/>
  <c r="E77" i="7"/>
  <c r="G76" i="7"/>
  <c r="F76" i="7"/>
  <c r="E76" i="7"/>
  <c r="I75" i="7"/>
  <c r="G75" i="7"/>
  <c r="F75" i="7"/>
  <c r="E75" i="7"/>
  <c r="I70" i="7"/>
  <c r="G70" i="7"/>
  <c r="F70" i="7"/>
  <c r="E70" i="7"/>
  <c r="I65" i="7"/>
  <c r="G64" i="7"/>
  <c r="F64" i="7"/>
  <c r="E64" i="7"/>
  <c r="G63" i="7"/>
  <c r="F63" i="7"/>
  <c r="E63" i="7"/>
  <c r="G62" i="7"/>
  <c r="F62" i="7"/>
  <c r="E62" i="7"/>
  <c r="G61" i="7"/>
  <c r="F61" i="7"/>
  <c r="E61" i="7"/>
  <c r="E65" i="7" s="1"/>
  <c r="I60" i="7"/>
  <c r="G60" i="7"/>
  <c r="F60" i="7"/>
  <c r="E60" i="7"/>
  <c r="I55" i="7"/>
  <c r="G55" i="7"/>
  <c r="F55" i="7"/>
  <c r="E55" i="7"/>
  <c r="I50" i="7"/>
  <c r="G49" i="7"/>
  <c r="F49" i="7"/>
  <c r="E49" i="7"/>
  <c r="E9" i="7" s="1"/>
  <c r="G48" i="7"/>
  <c r="F48" i="7"/>
  <c r="E48" i="7"/>
  <c r="G47" i="7"/>
  <c r="F47" i="7"/>
  <c r="E47" i="7"/>
  <c r="G46" i="7"/>
  <c r="F46" i="7"/>
  <c r="F50" i="7" s="1"/>
  <c r="E46" i="7"/>
  <c r="I45" i="7"/>
  <c r="G45" i="7"/>
  <c r="F45" i="7"/>
  <c r="E45" i="7"/>
  <c r="I40" i="7"/>
  <c r="G40" i="7"/>
  <c r="F40" i="7"/>
  <c r="E40" i="7"/>
  <c r="I35" i="7"/>
  <c r="G35" i="7"/>
  <c r="F35" i="7"/>
  <c r="E35" i="7"/>
  <c r="I30" i="7"/>
  <c r="G30" i="7"/>
  <c r="F30" i="7"/>
  <c r="E30" i="7"/>
  <c r="I25" i="7"/>
  <c r="G25" i="7"/>
  <c r="F25" i="7"/>
  <c r="E25" i="7"/>
  <c r="I20" i="7"/>
  <c r="G20" i="7"/>
  <c r="F20" i="7"/>
  <c r="E20" i="7"/>
  <c r="I14" i="7"/>
  <c r="I15" i="7" s="1"/>
  <c r="G14" i="7"/>
  <c r="F14" i="7"/>
  <c r="F15" i="7" s="1"/>
  <c r="E14" i="7"/>
  <c r="G13" i="7"/>
  <c r="F13" i="7"/>
  <c r="E13" i="7"/>
  <c r="E8" i="7" s="1"/>
  <c r="I12" i="7"/>
  <c r="G12" i="7"/>
  <c r="F12" i="7"/>
  <c r="E12" i="7"/>
  <c r="E7" i="7" s="1"/>
  <c r="G11" i="7"/>
  <c r="F11" i="7"/>
  <c r="E11" i="7"/>
  <c r="E6" i="7" s="1"/>
  <c r="I9" i="7"/>
  <c r="F7" i="7"/>
  <c r="G10" i="8" l="1"/>
  <c r="H9" i="8"/>
  <c r="H10" i="8"/>
  <c r="H11" i="8" s="1"/>
  <c r="E165" i="7"/>
  <c r="E10" i="7"/>
  <c r="G50" i="7"/>
  <c r="F65" i="7"/>
  <c r="E80" i="7"/>
  <c r="F6" i="7"/>
  <c r="F10" i="7" s="1"/>
  <c r="G7" i="7"/>
  <c r="G8" i="7"/>
  <c r="F8" i="7"/>
  <c r="G9" i="7"/>
  <c r="H9" i="7" s="1"/>
  <c r="G65" i="7"/>
  <c r="F80" i="7"/>
  <c r="F9" i="7"/>
  <c r="G15" i="7"/>
  <c r="E15" i="7"/>
  <c r="E50" i="7"/>
  <c r="G80" i="7"/>
  <c r="I7" i="7"/>
  <c r="I140" i="7"/>
  <c r="I6" i="7"/>
  <c r="G6" i="7"/>
  <c r="I90" i="7"/>
  <c r="E168" i="6"/>
  <c r="G10" i="7" l="1"/>
  <c r="H10" i="7" s="1"/>
  <c r="H11" i="7" s="1"/>
  <c r="I10" i="7"/>
  <c r="I169" i="6"/>
  <c r="I168" i="6"/>
  <c r="I167" i="6"/>
  <c r="I7" i="6" s="1"/>
  <c r="I166" i="6"/>
  <c r="E169" i="6"/>
  <c r="E167" i="6"/>
  <c r="E166" i="6"/>
  <c r="I134" i="6"/>
  <c r="I133" i="6"/>
  <c r="I135" i="6" s="1"/>
  <c r="I132" i="6"/>
  <c r="I131" i="6"/>
  <c r="I190" i="6"/>
  <c r="G190" i="6"/>
  <c r="F190" i="6"/>
  <c r="E190" i="6"/>
  <c r="I200" i="6"/>
  <c r="G200" i="6"/>
  <c r="F200" i="6"/>
  <c r="E200" i="6"/>
  <c r="I195" i="6"/>
  <c r="G194" i="6"/>
  <c r="F194" i="6"/>
  <c r="E194" i="6"/>
  <c r="G193" i="6"/>
  <c r="F193" i="6"/>
  <c r="E193" i="6"/>
  <c r="G192" i="6"/>
  <c r="F192" i="6"/>
  <c r="E192" i="6"/>
  <c r="G191" i="6"/>
  <c r="G195" i="6" s="1"/>
  <c r="F191" i="6"/>
  <c r="F195" i="6" s="1"/>
  <c r="E191" i="6"/>
  <c r="E195" i="6" s="1"/>
  <c r="I185" i="6"/>
  <c r="G185" i="6"/>
  <c r="F185" i="6"/>
  <c r="E185" i="6"/>
  <c r="I180" i="6"/>
  <c r="G180" i="6"/>
  <c r="F180" i="6"/>
  <c r="E180" i="6"/>
  <c r="I175" i="6"/>
  <c r="G175" i="6"/>
  <c r="F175" i="6"/>
  <c r="E175" i="6"/>
  <c r="I170" i="6"/>
  <c r="G169" i="6"/>
  <c r="F169" i="6"/>
  <c r="G168" i="6"/>
  <c r="F168" i="6"/>
  <c r="G167" i="6"/>
  <c r="F167" i="6"/>
  <c r="G166" i="6"/>
  <c r="F166" i="6"/>
  <c r="F170" i="6" s="1"/>
  <c r="I165" i="6"/>
  <c r="G165" i="6"/>
  <c r="F165" i="6"/>
  <c r="E165" i="6"/>
  <c r="I160" i="6"/>
  <c r="G159" i="6"/>
  <c r="F159" i="6"/>
  <c r="E159" i="6"/>
  <c r="G158" i="6"/>
  <c r="F158" i="6"/>
  <c r="E158" i="6"/>
  <c r="G157" i="6"/>
  <c r="F157" i="6"/>
  <c r="E157" i="6"/>
  <c r="G156" i="6"/>
  <c r="F156" i="6"/>
  <c r="F160" i="6" s="1"/>
  <c r="E156" i="6"/>
  <c r="I155" i="6"/>
  <c r="G155" i="6"/>
  <c r="F155" i="6"/>
  <c r="E155" i="6"/>
  <c r="I150" i="6"/>
  <c r="G150" i="6"/>
  <c r="F150" i="6"/>
  <c r="E150" i="6"/>
  <c r="I145" i="6"/>
  <c r="G145" i="6"/>
  <c r="F145" i="6"/>
  <c r="E145" i="6"/>
  <c r="I140" i="6"/>
  <c r="G140" i="6"/>
  <c r="F140" i="6"/>
  <c r="E140" i="6"/>
  <c r="G134" i="6"/>
  <c r="F134" i="6"/>
  <c r="E134" i="6"/>
  <c r="G133" i="6"/>
  <c r="F133" i="6"/>
  <c r="E133" i="6"/>
  <c r="G132" i="6"/>
  <c r="F132" i="6"/>
  <c r="E132" i="6"/>
  <c r="G131" i="6"/>
  <c r="G135" i="6" s="1"/>
  <c r="F131" i="6"/>
  <c r="E131" i="6"/>
  <c r="I130" i="6"/>
  <c r="G130" i="6"/>
  <c r="F130" i="6"/>
  <c r="E130" i="6"/>
  <c r="I125" i="6"/>
  <c r="G125" i="6"/>
  <c r="F125" i="6"/>
  <c r="E125" i="6"/>
  <c r="I120" i="6"/>
  <c r="G120" i="6"/>
  <c r="F120" i="6"/>
  <c r="E120" i="6"/>
  <c r="I115" i="6"/>
  <c r="G115" i="6"/>
  <c r="F115" i="6"/>
  <c r="E115" i="6"/>
  <c r="I110" i="6"/>
  <c r="G110" i="6"/>
  <c r="F110" i="6"/>
  <c r="E110" i="6"/>
  <c r="I105" i="6"/>
  <c r="G105" i="6"/>
  <c r="F105" i="6"/>
  <c r="E105" i="6"/>
  <c r="I100" i="6"/>
  <c r="G100" i="6"/>
  <c r="F100" i="6"/>
  <c r="E100" i="6"/>
  <c r="I95" i="6"/>
  <c r="G95" i="6"/>
  <c r="F95" i="6"/>
  <c r="E95" i="6"/>
  <c r="I89" i="6"/>
  <c r="G89" i="6"/>
  <c r="F89" i="6"/>
  <c r="E89" i="6"/>
  <c r="I88" i="6"/>
  <c r="G88" i="6"/>
  <c r="F88" i="6"/>
  <c r="E88" i="6"/>
  <c r="I87" i="6"/>
  <c r="G87" i="6"/>
  <c r="F87" i="6"/>
  <c r="E87" i="6"/>
  <c r="I86" i="6"/>
  <c r="I90" i="6" s="1"/>
  <c r="G86" i="6"/>
  <c r="G90" i="6" s="1"/>
  <c r="F86" i="6"/>
  <c r="F90" i="6" s="1"/>
  <c r="E86" i="6"/>
  <c r="E90" i="6" s="1"/>
  <c r="I85" i="6"/>
  <c r="G85" i="6"/>
  <c r="F85" i="6"/>
  <c r="E85" i="6"/>
  <c r="I80" i="6"/>
  <c r="G79" i="6"/>
  <c r="F79" i="6"/>
  <c r="E79" i="6"/>
  <c r="G78" i="6"/>
  <c r="F78" i="6"/>
  <c r="E78" i="6"/>
  <c r="G77" i="6"/>
  <c r="F77" i="6"/>
  <c r="E77" i="6"/>
  <c r="G76" i="6"/>
  <c r="F76" i="6"/>
  <c r="E76" i="6"/>
  <c r="I75" i="6"/>
  <c r="G75" i="6"/>
  <c r="F75" i="6"/>
  <c r="E75" i="6"/>
  <c r="I70" i="6"/>
  <c r="G70" i="6"/>
  <c r="F70" i="6"/>
  <c r="E70" i="6"/>
  <c r="I65" i="6"/>
  <c r="G64" i="6"/>
  <c r="F64" i="6"/>
  <c r="E64" i="6"/>
  <c r="G63" i="6"/>
  <c r="F63" i="6"/>
  <c r="E63" i="6"/>
  <c r="G62" i="6"/>
  <c r="F62" i="6"/>
  <c r="E62" i="6"/>
  <c r="G61" i="6"/>
  <c r="G65" i="6" s="1"/>
  <c r="F61" i="6"/>
  <c r="F65" i="6" s="1"/>
  <c r="E61" i="6"/>
  <c r="E65" i="6" s="1"/>
  <c r="I60" i="6"/>
  <c r="G60" i="6"/>
  <c r="F60" i="6"/>
  <c r="E60" i="6"/>
  <c r="I55" i="6"/>
  <c r="G55" i="6"/>
  <c r="F55" i="6"/>
  <c r="E55" i="6"/>
  <c r="I50" i="6"/>
  <c r="G49" i="6"/>
  <c r="F49" i="6"/>
  <c r="E49" i="6"/>
  <c r="G48" i="6"/>
  <c r="F48" i="6"/>
  <c r="E48" i="6"/>
  <c r="G47" i="6"/>
  <c r="F47" i="6"/>
  <c r="E47" i="6"/>
  <c r="G46" i="6"/>
  <c r="G50" i="6" s="1"/>
  <c r="F46" i="6"/>
  <c r="F50" i="6" s="1"/>
  <c r="E46" i="6"/>
  <c r="E50" i="6" s="1"/>
  <c r="I45" i="6"/>
  <c r="G45" i="6"/>
  <c r="F45" i="6"/>
  <c r="E45" i="6"/>
  <c r="I40" i="6"/>
  <c r="G40" i="6"/>
  <c r="F40" i="6"/>
  <c r="E40" i="6"/>
  <c r="I35" i="6"/>
  <c r="G35" i="6"/>
  <c r="F35" i="6"/>
  <c r="E35" i="6"/>
  <c r="I30" i="6"/>
  <c r="G30" i="6"/>
  <c r="F30" i="6"/>
  <c r="E30" i="6"/>
  <c r="I25" i="6"/>
  <c r="G25" i="6"/>
  <c r="F25" i="6"/>
  <c r="E25" i="6"/>
  <c r="I20" i="6"/>
  <c r="G20" i="6"/>
  <c r="F20" i="6"/>
  <c r="E20" i="6"/>
  <c r="I14" i="6"/>
  <c r="G14" i="6"/>
  <c r="F14" i="6"/>
  <c r="E14" i="6"/>
  <c r="E9" i="6" s="1"/>
  <c r="I8" i="6"/>
  <c r="G13" i="6"/>
  <c r="F13" i="6"/>
  <c r="E13" i="6"/>
  <c r="E8" i="6" s="1"/>
  <c r="I12" i="6"/>
  <c r="G12" i="6"/>
  <c r="F12" i="6"/>
  <c r="E12" i="6"/>
  <c r="G11" i="6"/>
  <c r="G15" i="6" s="1"/>
  <c r="F11" i="6"/>
  <c r="F15" i="6" s="1"/>
  <c r="E11" i="6"/>
  <c r="I9" i="6"/>
  <c r="G9" i="6"/>
  <c r="F9" i="6"/>
  <c r="G8" i="6"/>
  <c r="F8" i="6"/>
  <c r="G7" i="6"/>
  <c r="I6" i="6"/>
  <c r="G6" i="6"/>
  <c r="G10" i="6" s="1"/>
  <c r="F6" i="6"/>
  <c r="E6" i="6" l="1"/>
  <c r="E170" i="6"/>
  <c r="E7" i="6"/>
  <c r="E10" i="6" s="1"/>
  <c r="H10" i="6" s="1"/>
  <c r="F80" i="6"/>
  <c r="E135" i="6"/>
  <c r="G170" i="6"/>
  <c r="H9" i="6"/>
  <c r="F7" i="6"/>
  <c r="F10" i="6" s="1"/>
  <c r="G80" i="6"/>
  <c r="F135" i="6"/>
  <c r="E160" i="6"/>
  <c r="E80" i="6"/>
  <c r="G160" i="6"/>
  <c r="I15" i="6"/>
  <c r="I10" i="6"/>
  <c r="E15" i="6"/>
  <c r="H11" i="2"/>
  <c r="H11" i="5"/>
  <c r="H9" i="5"/>
  <c r="H10" i="5"/>
  <c r="H9" i="2"/>
  <c r="H10" i="2"/>
  <c r="H11" i="6" l="1"/>
  <c r="F9" i="5"/>
  <c r="I89" i="5"/>
  <c r="I9" i="5" s="1"/>
  <c r="I88" i="5"/>
  <c r="I90" i="5" s="1"/>
  <c r="I87" i="5"/>
  <c r="I86" i="5"/>
  <c r="I120" i="5"/>
  <c r="I195" i="5"/>
  <c r="G195" i="5"/>
  <c r="F195" i="5"/>
  <c r="E195" i="5"/>
  <c r="I190" i="5"/>
  <c r="G190" i="5"/>
  <c r="F190" i="5"/>
  <c r="E190" i="5"/>
  <c r="G189" i="5"/>
  <c r="F189" i="5"/>
  <c r="E189" i="5"/>
  <c r="G188" i="5"/>
  <c r="F188" i="5"/>
  <c r="E188" i="5"/>
  <c r="G187" i="5"/>
  <c r="F187" i="5"/>
  <c r="E187" i="5"/>
  <c r="G186" i="5"/>
  <c r="F186" i="5"/>
  <c r="E186" i="5"/>
  <c r="I185" i="5"/>
  <c r="G185" i="5"/>
  <c r="F185" i="5"/>
  <c r="E185" i="5"/>
  <c r="I180" i="5"/>
  <c r="G180" i="5"/>
  <c r="F180" i="5"/>
  <c r="E180" i="5"/>
  <c r="I175" i="5"/>
  <c r="G175" i="5"/>
  <c r="F175" i="5"/>
  <c r="E175" i="5"/>
  <c r="I170" i="5"/>
  <c r="G170" i="5"/>
  <c r="F170" i="5"/>
  <c r="E170" i="5"/>
  <c r="G169" i="5"/>
  <c r="F169" i="5"/>
  <c r="E169" i="5"/>
  <c r="G168" i="5"/>
  <c r="F168" i="5"/>
  <c r="E168" i="5"/>
  <c r="G167" i="5"/>
  <c r="F167" i="5"/>
  <c r="E167" i="5"/>
  <c r="G166" i="5"/>
  <c r="F166" i="5"/>
  <c r="E166" i="5"/>
  <c r="I165" i="5"/>
  <c r="G165" i="5"/>
  <c r="F165" i="5"/>
  <c r="E165" i="5"/>
  <c r="I160" i="5"/>
  <c r="G160" i="5"/>
  <c r="F160" i="5"/>
  <c r="E160" i="5"/>
  <c r="G159" i="5"/>
  <c r="F159" i="5"/>
  <c r="E159" i="5"/>
  <c r="G158" i="5"/>
  <c r="F158" i="5"/>
  <c r="E158" i="5"/>
  <c r="G157" i="5"/>
  <c r="F157" i="5"/>
  <c r="E157" i="5"/>
  <c r="G156" i="5"/>
  <c r="F156" i="5"/>
  <c r="E156" i="5"/>
  <c r="I155" i="5"/>
  <c r="G155" i="5"/>
  <c r="F155" i="5"/>
  <c r="E155" i="5"/>
  <c r="I150" i="5"/>
  <c r="G150" i="5"/>
  <c r="F150" i="5"/>
  <c r="E150" i="5"/>
  <c r="I145" i="5"/>
  <c r="G145" i="5"/>
  <c r="F145" i="5"/>
  <c r="E145" i="5"/>
  <c r="I140" i="5"/>
  <c r="G140" i="5"/>
  <c r="F140" i="5"/>
  <c r="E140" i="5"/>
  <c r="I135" i="5"/>
  <c r="G135" i="5"/>
  <c r="F135" i="5"/>
  <c r="E135" i="5"/>
  <c r="G134" i="5"/>
  <c r="F134" i="5"/>
  <c r="E134" i="5"/>
  <c r="G133" i="5"/>
  <c r="F133" i="5"/>
  <c r="E133" i="5"/>
  <c r="G132" i="5"/>
  <c r="F132" i="5"/>
  <c r="E132" i="5"/>
  <c r="G131" i="5"/>
  <c r="F131" i="5"/>
  <c r="E131" i="5"/>
  <c r="I130" i="5"/>
  <c r="G130" i="5"/>
  <c r="F130" i="5"/>
  <c r="E130" i="5"/>
  <c r="I125" i="5"/>
  <c r="G125" i="5"/>
  <c r="F125" i="5"/>
  <c r="E125" i="5"/>
  <c r="G120" i="5"/>
  <c r="F120" i="5"/>
  <c r="E120" i="5"/>
  <c r="I115" i="5"/>
  <c r="G115" i="5"/>
  <c r="F115" i="5"/>
  <c r="E115" i="5"/>
  <c r="I110" i="5"/>
  <c r="G110" i="5"/>
  <c r="F110" i="5"/>
  <c r="E110" i="5"/>
  <c r="I105" i="5"/>
  <c r="G105" i="5"/>
  <c r="F105" i="5"/>
  <c r="E105" i="5"/>
  <c r="I100" i="5"/>
  <c r="G100" i="5"/>
  <c r="F100" i="5"/>
  <c r="E100" i="5"/>
  <c r="I95" i="5"/>
  <c r="G95" i="5"/>
  <c r="F95" i="5"/>
  <c r="E95" i="5"/>
  <c r="G90" i="5"/>
  <c r="F90" i="5"/>
  <c r="E90" i="5"/>
  <c r="G89" i="5"/>
  <c r="F89" i="5"/>
  <c r="E89" i="5"/>
  <c r="G88" i="5"/>
  <c r="F88" i="5"/>
  <c r="E88" i="5"/>
  <c r="G87" i="5"/>
  <c r="F87" i="5"/>
  <c r="E87" i="5"/>
  <c r="G86" i="5"/>
  <c r="F86" i="5"/>
  <c r="E86" i="5"/>
  <c r="I85" i="5"/>
  <c r="G85" i="5"/>
  <c r="F85" i="5"/>
  <c r="E85" i="5"/>
  <c r="I80" i="5"/>
  <c r="G80" i="5"/>
  <c r="F80" i="5"/>
  <c r="E80" i="5"/>
  <c r="G79" i="5"/>
  <c r="F79" i="5"/>
  <c r="E79" i="5"/>
  <c r="G78" i="5"/>
  <c r="F78" i="5"/>
  <c r="E78" i="5"/>
  <c r="G77" i="5"/>
  <c r="F77" i="5"/>
  <c r="E77" i="5"/>
  <c r="G76" i="5"/>
  <c r="F76" i="5"/>
  <c r="E76" i="5"/>
  <c r="I75" i="5"/>
  <c r="G75" i="5"/>
  <c r="F75" i="5"/>
  <c r="E75" i="5"/>
  <c r="I70" i="5"/>
  <c r="G70" i="5"/>
  <c r="F70" i="5"/>
  <c r="E70" i="5"/>
  <c r="I65" i="5"/>
  <c r="G65" i="5"/>
  <c r="F65" i="5"/>
  <c r="E65" i="5"/>
  <c r="G64" i="5"/>
  <c r="F64" i="5"/>
  <c r="E64" i="5"/>
  <c r="G63" i="5"/>
  <c r="F63" i="5"/>
  <c r="E63" i="5"/>
  <c r="G62" i="5"/>
  <c r="F62" i="5"/>
  <c r="E62" i="5"/>
  <c r="G61" i="5"/>
  <c r="F61" i="5"/>
  <c r="E61" i="5"/>
  <c r="I60" i="5"/>
  <c r="G60" i="5"/>
  <c r="F60" i="5"/>
  <c r="E60" i="5"/>
  <c r="I55" i="5"/>
  <c r="G55" i="5"/>
  <c r="F55" i="5"/>
  <c r="E55" i="5"/>
  <c r="I50" i="5"/>
  <c r="G50" i="5"/>
  <c r="F50" i="5"/>
  <c r="E50" i="5"/>
  <c r="G49" i="5"/>
  <c r="F49" i="5"/>
  <c r="E49" i="5"/>
  <c r="G48" i="5"/>
  <c r="F48" i="5"/>
  <c r="E48" i="5"/>
  <c r="G47" i="5"/>
  <c r="F47" i="5"/>
  <c r="E47" i="5"/>
  <c r="G46" i="5"/>
  <c r="F46" i="5"/>
  <c r="E46" i="5"/>
  <c r="I45" i="5"/>
  <c r="G45" i="5"/>
  <c r="F45" i="5"/>
  <c r="E45" i="5"/>
  <c r="I40" i="5"/>
  <c r="G40" i="5"/>
  <c r="F40" i="5"/>
  <c r="E40" i="5"/>
  <c r="I35" i="5"/>
  <c r="G35" i="5"/>
  <c r="F35" i="5"/>
  <c r="E35" i="5"/>
  <c r="I30" i="5"/>
  <c r="G30" i="5"/>
  <c r="F30" i="5"/>
  <c r="E30" i="5"/>
  <c r="I25" i="5"/>
  <c r="G25" i="5"/>
  <c r="F25" i="5"/>
  <c r="E25" i="5"/>
  <c r="I20" i="5"/>
  <c r="G20" i="5"/>
  <c r="F20" i="5"/>
  <c r="E20" i="5"/>
  <c r="G15" i="5"/>
  <c r="F15" i="5"/>
  <c r="I14" i="5"/>
  <c r="G14" i="5"/>
  <c r="F14" i="5"/>
  <c r="E14" i="5"/>
  <c r="I13" i="5"/>
  <c r="G13" i="5"/>
  <c r="F13" i="5"/>
  <c r="E13" i="5"/>
  <c r="E15" i="5" s="1"/>
  <c r="I12" i="5"/>
  <c r="G12" i="5"/>
  <c r="F12" i="5"/>
  <c r="E12" i="5"/>
  <c r="G11" i="5"/>
  <c r="F11" i="5"/>
  <c r="E11" i="5"/>
  <c r="F10" i="5"/>
  <c r="G9" i="5"/>
  <c r="E9" i="5"/>
  <c r="G8" i="5"/>
  <c r="F8" i="5"/>
  <c r="I7" i="5"/>
  <c r="G7" i="5"/>
  <c r="F7" i="5"/>
  <c r="E7" i="5"/>
  <c r="I6" i="5"/>
  <c r="G6" i="5"/>
  <c r="G10" i="5" s="1"/>
  <c r="F6" i="5"/>
  <c r="E6" i="5"/>
  <c r="E8" i="5" l="1"/>
  <c r="E10" i="5" s="1"/>
  <c r="I8" i="5"/>
  <c r="I10" i="5" s="1"/>
  <c r="I15" i="5"/>
  <c r="G38" i="4"/>
  <c r="E38" i="4"/>
  <c r="C38" i="4"/>
  <c r="J24" i="4"/>
  <c r="J25" i="4" s="1"/>
  <c r="G25" i="4"/>
  <c r="E25" i="4"/>
  <c r="C25" i="4"/>
  <c r="J33" i="4"/>
  <c r="J32" i="4"/>
  <c r="J31" i="4"/>
  <c r="J30" i="4"/>
  <c r="J29" i="4"/>
  <c r="J28" i="4"/>
  <c r="J27" i="4"/>
  <c r="J23" i="4"/>
  <c r="G17" i="4"/>
  <c r="E17" i="4"/>
  <c r="C17" i="4"/>
  <c r="J13" i="4"/>
  <c r="J12" i="4"/>
  <c r="J11" i="4"/>
  <c r="J10" i="4"/>
  <c r="J9" i="4"/>
  <c r="J8" i="4"/>
  <c r="J7" i="4"/>
  <c r="J5" i="4"/>
  <c r="J17" i="4" l="1"/>
  <c r="I195" i="2"/>
  <c r="I190" i="2"/>
  <c r="I185" i="2"/>
  <c r="I180" i="2"/>
  <c r="I175" i="2"/>
  <c r="I170" i="2"/>
  <c r="I165" i="2"/>
  <c r="I160" i="2"/>
  <c r="I155" i="2"/>
  <c r="I150" i="2"/>
  <c r="I145" i="2"/>
  <c r="I140" i="2"/>
  <c r="I135" i="2"/>
  <c r="I130" i="2"/>
  <c r="I125" i="2"/>
  <c r="I120" i="2"/>
  <c r="I115" i="2"/>
  <c r="I110" i="2"/>
  <c r="I105" i="2"/>
  <c r="I100" i="2"/>
  <c r="I95" i="2"/>
  <c r="I90" i="2"/>
  <c r="I85" i="2"/>
  <c r="I80" i="2"/>
  <c r="I75" i="2"/>
  <c r="I70" i="2"/>
  <c r="I65" i="2"/>
  <c r="I60" i="2"/>
  <c r="I55" i="2"/>
  <c r="I50" i="2"/>
  <c r="I45" i="2"/>
  <c r="I40" i="2"/>
  <c r="I35" i="2"/>
  <c r="I30" i="2"/>
  <c r="I25" i="2"/>
  <c r="I20" i="2"/>
  <c r="I14" i="2"/>
  <c r="I13" i="2"/>
  <c r="I12" i="2"/>
  <c r="I7" i="2" s="1"/>
  <c r="I9" i="2"/>
  <c r="I6" i="2"/>
  <c r="I15" i="2" l="1"/>
  <c r="I8" i="2"/>
  <c r="I10" i="2" s="1"/>
  <c r="G195" i="2"/>
  <c r="F195" i="2"/>
  <c r="E195" i="2"/>
  <c r="G189" i="2"/>
  <c r="F189" i="2"/>
  <c r="E189" i="2"/>
  <c r="G188" i="2"/>
  <c r="F188" i="2"/>
  <c r="E188" i="2"/>
  <c r="G187" i="2"/>
  <c r="F187" i="2"/>
  <c r="E187" i="2"/>
  <c r="G186" i="2"/>
  <c r="G190" i="2" s="1"/>
  <c r="F186" i="2"/>
  <c r="F190" i="2" s="1"/>
  <c r="E186" i="2"/>
  <c r="E190" i="2" s="1"/>
  <c r="G185" i="2"/>
  <c r="F185" i="2"/>
  <c r="E185" i="2"/>
  <c r="G180" i="2"/>
  <c r="F180" i="2"/>
  <c r="E180" i="2"/>
  <c r="G175" i="2"/>
  <c r="F175" i="2"/>
  <c r="E175" i="2"/>
  <c r="G169" i="2"/>
  <c r="F169" i="2"/>
  <c r="E169" i="2"/>
  <c r="G168" i="2"/>
  <c r="F168" i="2"/>
  <c r="E168" i="2"/>
  <c r="G167" i="2"/>
  <c r="F167" i="2"/>
  <c r="E167" i="2"/>
  <c r="G166" i="2"/>
  <c r="G170" i="2" s="1"/>
  <c r="F166" i="2"/>
  <c r="F170" i="2" s="1"/>
  <c r="E166" i="2"/>
  <c r="E170" i="2" s="1"/>
  <c r="G165" i="2"/>
  <c r="F165" i="2"/>
  <c r="E165" i="2"/>
  <c r="G159" i="2"/>
  <c r="F159" i="2"/>
  <c r="E159" i="2"/>
  <c r="G158" i="2"/>
  <c r="F158" i="2"/>
  <c r="E158" i="2"/>
  <c r="G157" i="2"/>
  <c r="F157" i="2"/>
  <c r="E157" i="2"/>
  <c r="G156" i="2"/>
  <c r="G160" i="2" s="1"/>
  <c r="F156" i="2"/>
  <c r="F160" i="2" s="1"/>
  <c r="E156" i="2"/>
  <c r="E160" i="2" s="1"/>
  <c r="G155" i="2"/>
  <c r="F155" i="2"/>
  <c r="E155" i="2"/>
  <c r="G150" i="2"/>
  <c r="F150" i="2"/>
  <c r="E150" i="2"/>
  <c r="G145" i="2"/>
  <c r="F145" i="2"/>
  <c r="E145" i="2"/>
  <c r="G140" i="2"/>
  <c r="F140" i="2"/>
  <c r="E140" i="2"/>
  <c r="G134" i="2"/>
  <c r="F134" i="2"/>
  <c r="E134" i="2"/>
  <c r="G133" i="2"/>
  <c r="F133" i="2"/>
  <c r="E133" i="2"/>
  <c r="G132" i="2"/>
  <c r="F132" i="2"/>
  <c r="E132" i="2"/>
  <c r="G131" i="2"/>
  <c r="G135" i="2" s="1"/>
  <c r="F131" i="2"/>
  <c r="F135" i="2" s="1"/>
  <c r="E131" i="2"/>
  <c r="E135" i="2" s="1"/>
  <c r="G130" i="2"/>
  <c r="F130" i="2"/>
  <c r="E130" i="2"/>
  <c r="G125" i="2"/>
  <c r="F125" i="2"/>
  <c r="E125" i="2"/>
  <c r="G120" i="2"/>
  <c r="F120" i="2"/>
  <c r="E120" i="2"/>
  <c r="G115" i="2"/>
  <c r="F115" i="2"/>
  <c r="E115" i="2"/>
  <c r="G110" i="2"/>
  <c r="F110" i="2"/>
  <c r="E110" i="2"/>
  <c r="G105" i="2"/>
  <c r="F105" i="2"/>
  <c r="E105" i="2"/>
  <c r="G100" i="2"/>
  <c r="F100" i="2"/>
  <c r="E100" i="2"/>
  <c r="G95" i="2"/>
  <c r="F95" i="2"/>
  <c r="E95" i="2"/>
  <c r="G89" i="2"/>
  <c r="F89" i="2"/>
  <c r="E89" i="2"/>
  <c r="G88" i="2"/>
  <c r="F88" i="2"/>
  <c r="E88" i="2"/>
  <c r="G87" i="2"/>
  <c r="F87" i="2"/>
  <c r="E87" i="2"/>
  <c r="G86" i="2"/>
  <c r="G90" i="2" s="1"/>
  <c r="F86" i="2"/>
  <c r="F90" i="2" s="1"/>
  <c r="E86" i="2"/>
  <c r="E90" i="2" s="1"/>
  <c r="G85" i="2"/>
  <c r="F85" i="2"/>
  <c r="E85" i="2"/>
  <c r="G79" i="2"/>
  <c r="F79" i="2"/>
  <c r="F9" i="2" s="1"/>
  <c r="E79" i="2"/>
  <c r="G78" i="2"/>
  <c r="F78" i="2"/>
  <c r="E78" i="2"/>
  <c r="E8" i="2" s="1"/>
  <c r="G77" i="2"/>
  <c r="F77" i="2"/>
  <c r="E77" i="2"/>
  <c r="G76" i="2"/>
  <c r="G80" i="2" s="1"/>
  <c r="F76" i="2"/>
  <c r="F80" i="2" s="1"/>
  <c r="E76" i="2"/>
  <c r="E80" i="2" s="1"/>
  <c r="G75" i="2"/>
  <c r="F75" i="2"/>
  <c r="E75" i="2"/>
  <c r="G70" i="2"/>
  <c r="F70" i="2"/>
  <c r="E70" i="2"/>
  <c r="G64" i="2"/>
  <c r="G9" i="2" s="1"/>
  <c r="F64" i="2"/>
  <c r="E64" i="2"/>
  <c r="G63" i="2"/>
  <c r="F63" i="2"/>
  <c r="F8" i="2" s="1"/>
  <c r="E63" i="2"/>
  <c r="G62" i="2"/>
  <c r="F62" i="2"/>
  <c r="E62" i="2"/>
  <c r="E7" i="2" s="1"/>
  <c r="G61" i="2"/>
  <c r="G65" i="2" s="1"/>
  <c r="F61" i="2"/>
  <c r="F65" i="2" s="1"/>
  <c r="E61" i="2"/>
  <c r="E65" i="2" s="1"/>
  <c r="G60" i="2"/>
  <c r="F60" i="2"/>
  <c r="E60" i="2"/>
  <c r="G55" i="2"/>
  <c r="F55" i="2"/>
  <c r="E55" i="2"/>
  <c r="G49" i="2"/>
  <c r="F49" i="2"/>
  <c r="E49" i="2"/>
  <c r="G48" i="2"/>
  <c r="F48" i="2"/>
  <c r="E48" i="2"/>
  <c r="G47" i="2"/>
  <c r="F47" i="2"/>
  <c r="E47" i="2"/>
  <c r="G46" i="2"/>
  <c r="G50" i="2" s="1"/>
  <c r="F46" i="2"/>
  <c r="F50" i="2" s="1"/>
  <c r="E46" i="2"/>
  <c r="E50" i="2" s="1"/>
  <c r="G45" i="2"/>
  <c r="F45" i="2"/>
  <c r="E45" i="2"/>
  <c r="G40" i="2"/>
  <c r="F40" i="2"/>
  <c r="E40" i="2"/>
  <c r="G35" i="2"/>
  <c r="F35" i="2"/>
  <c r="E35" i="2"/>
  <c r="G30" i="2"/>
  <c r="F30" i="2"/>
  <c r="E30" i="2"/>
  <c r="G25" i="2"/>
  <c r="F25" i="2"/>
  <c r="E25" i="2"/>
  <c r="G20" i="2"/>
  <c r="F20" i="2"/>
  <c r="E20" i="2"/>
  <c r="G14" i="2"/>
  <c r="F14" i="2"/>
  <c r="E14" i="2"/>
  <c r="E9" i="2" s="1"/>
  <c r="G13" i="2"/>
  <c r="F13" i="2"/>
  <c r="E13" i="2"/>
  <c r="G12" i="2"/>
  <c r="G7" i="2" s="1"/>
  <c r="F12" i="2"/>
  <c r="E12" i="2"/>
  <c r="G11" i="2"/>
  <c r="G15" i="2" s="1"/>
  <c r="F11" i="2"/>
  <c r="F6" i="2" s="1"/>
  <c r="E11" i="2"/>
  <c r="E15" i="2" s="1"/>
  <c r="G8" i="2"/>
  <c r="F7" i="2"/>
  <c r="E6" i="2"/>
  <c r="E10" i="2" l="1"/>
  <c r="F10" i="2"/>
  <c r="G6" i="2"/>
  <c r="G10" i="2" s="1"/>
  <c r="F15" i="2"/>
  <c r="F10" i="1"/>
  <c r="E10" i="1"/>
  <c r="G9" i="1" l="1"/>
  <c r="G8" i="1"/>
  <c r="G7" i="1"/>
  <c r="G6" i="1"/>
  <c r="F9" i="1"/>
  <c r="F8" i="1"/>
  <c r="F7" i="1"/>
  <c r="F6" i="1"/>
  <c r="E9" i="1"/>
  <c r="E8" i="1"/>
  <c r="E7" i="1"/>
  <c r="E6" i="1"/>
  <c r="G189" i="1" l="1"/>
  <c r="F189" i="1"/>
  <c r="E189" i="1"/>
  <c r="G188" i="1"/>
  <c r="F188" i="1"/>
  <c r="E188" i="1"/>
  <c r="G187" i="1"/>
  <c r="F187" i="1"/>
  <c r="E187" i="1"/>
  <c r="G186" i="1"/>
  <c r="F186" i="1"/>
  <c r="E186" i="1"/>
  <c r="G168" i="1"/>
  <c r="F168" i="1"/>
  <c r="E168" i="1"/>
  <c r="G185" i="1"/>
  <c r="F185" i="1"/>
  <c r="E185" i="1"/>
  <c r="E78" i="1" l="1"/>
  <c r="G195" i="1"/>
  <c r="F195" i="1"/>
  <c r="E195" i="1"/>
  <c r="G180" i="1"/>
  <c r="F180" i="1"/>
  <c r="E180" i="1"/>
  <c r="G175" i="1"/>
  <c r="F175" i="1"/>
  <c r="E175" i="1"/>
  <c r="G169" i="1"/>
  <c r="F169" i="1"/>
  <c r="E169" i="1"/>
  <c r="G167" i="1"/>
  <c r="F167" i="1"/>
  <c r="E167" i="1"/>
  <c r="G166" i="1"/>
  <c r="F166" i="1"/>
  <c r="E166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65" i="1"/>
  <c r="F165" i="1"/>
  <c r="E16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89" i="1"/>
  <c r="F89" i="1"/>
  <c r="E89" i="1"/>
  <c r="G87" i="1"/>
  <c r="F87" i="1"/>
  <c r="E87" i="1"/>
  <c r="G86" i="1"/>
  <c r="F86" i="1"/>
  <c r="E86" i="1"/>
  <c r="G88" i="1"/>
  <c r="F88" i="1"/>
  <c r="E88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79" i="1"/>
  <c r="F79" i="1"/>
  <c r="E79" i="1"/>
  <c r="G78" i="1"/>
  <c r="F78" i="1"/>
  <c r="G77" i="1"/>
  <c r="F77" i="1"/>
  <c r="E77" i="1"/>
  <c r="G76" i="1"/>
  <c r="F76" i="1"/>
  <c r="E76" i="1"/>
  <c r="G85" i="1"/>
  <c r="F85" i="1"/>
  <c r="E85" i="1"/>
  <c r="G75" i="1"/>
  <c r="F75" i="1"/>
  <c r="E75" i="1"/>
  <c r="G70" i="1"/>
  <c r="F70" i="1"/>
  <c r="E70" i="1"/>
  <c r="G64" i="1"/>
  <c r="F64" i="1"/>
  <c r="E64" i="1"/>
  <c r="G63" i="1"/>
  <c r="F63" i="1"/>
  <c r="E63" i="1"/>
  <c r="G62" i="1"/>
  <c r="F62" i="1"/>
  <c r="E62" i="1"/>
  <c r="G61" i="1"/>
  <c r="F61" i="1"/>
  <c r="E61" i="1"/>
  <c r="G14" i="1"/>
  <c r="F14" i="1"/>
  <c r="E14" i="1"/>
  <c r="G12" i="1"/>
  <c r="F12" i="1"/>
  <c r="E12" i="1"/>
  <c r="G11" i="1"/>
  <c r="F11" i="1"/>
  <c r="E11" i="1"/>
  <c r="G13" i="1"/>
  <c r="F13" i="1"/>
  <c r="E13" i="1"/>
  <c r="G40" i="1"/>
  <c r="F40" i="1"/>
  <c r="E40" i="1"/>
  <c r="G45" i="1"/>
  <c r="F45" i="1"/>
  <c r="E45" i="1"/>
  <c r="G35" i="1"/>
  <c r="F35" i="1"/>
  <c r="E35" i="1"/>
  <c r="G30" i="1"/>
  <c r="F30" i="1"/>
  <c r="E30" i="1"/>
  <c r="F49" i="1"/>
  <c r="G49" i="1"/>
  <c r="E49" i="1"/>
  <c r="F48" i="1"/>
  <c r="G48" i="1"/>
  <c r="E48" i="1"/>
  <c r="E47" i="1"/>
  <c r="F47" i="1"/>
  <c r="G47" i="1"/>
  <c r="F46" i="1"/>
  <c r="G46" i="1"/>
  <c r="E46" i="1"/>
  <c r="F20" i="1"/>
  <c r="G20" i="1"/>
  <c r="E20" i="1"/>
  <c r="F25" i="1"/>
  <c r="G25" i="1"/>
  <c r="E25" i="1"/>
  <c r="F55" i="1"/>
  <c r="G55" i="1"/>
  <c r="E55" i="1"/>
  <c r="F60" i="1"/>
  <c r="G60" i="1"/>
  <c r="E60" i="1"/>
  <c r="F50" i="1" l="1"/>
  <c r="E50" i="1"/>
  <c r="E90" i="1"/>
  <c r="F90" i="1"/>
  <c r="G90" i="1"/>
  <c r="E190" i="1"/>
  <c r="E135" i="1"/>
  <c r="F170" i="1"/>
  <c r="E80" i="1"/>
  <c r="F65" i="1"/>
  <c r="G50" i="1"/>
  <c r="G65" i="1"/>
  <c r="G170" i="1"/>
  <c r="G15" i="1"/>
  <c r="G190" i="1"/>
  <c r="E15" i="1"/>
  <c r="G80" i="1"/>
  <c r="F160" i="1"/>
  <c r="G160" i="1"/>
  <c r="E170" i="1"/>
  <c r="F190" i="1"/>
  <c r="E160" i="1"/>
  <c r="G135" i="1"/>
  <c r="F135" i="1"/>
  <c r="F80" i="1"/>
  <c r="E65" i="1"/>
  <c r="F15" i="1"/>
  <c r="G10" i="1" l="1"/>
</calcChain>
</file>

<file path=xl/sharedStrings.xml><?xml version="1.0" encoding="utf-8"?>
<sst xmlns="http://schemas.openxmlformats.org/spreadsheetml/2006/main" count="5481" uniqueCount="140">
  <si>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</si>
  <si>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</si>
  <si>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</si>
  <si>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</si>
  <si>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</si>
  <si>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</si>
  <si>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</si>
  <si>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</si>
  <si>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</si>
  <si>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</si>
  <si>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</si>
  <si>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</si>
  <si>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</si>
  <si>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</si>
  <si>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</si>
  <si>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</si>
  <si>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2.2.</t>
  </si>
  <si>
    <t>Исполнитель №1, исполнитель № 2, исполнитель N</t>
  </si>
  <si>
    <t>Наменование мероприятия № 2.2.</t>
  </si>
  <si>
    <t xml:space="preserve">Приложение 2
к муниципальной программе  ''Реализация отдельных
полномочий муниципального образования
«Дубровский район» на 2018-2020 годы"
</t>
  </si>
  <si>
    <t xml:space="preserve"> муниципальная программа  ''Реализация отдельных
полномочий муниципального образования
«Дубровский район» на 2018-2020 годы"
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</si>
  <si>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</si>
  <si>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</si>
  <si>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</si>
  <si>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2018 год</t>
  </si>
  <si>
    <t>2019 год</t>
  </si>
  <si>
    <t>2020 год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</si>
  <si>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</si>
  <si>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</si>
  <si>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</si>
  <si>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</si>
  <si>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</si>
  <si>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</si>
  <si>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 xml:space="preserve"> 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</si>
  <si>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1.6.</t>
  </si>
  <si>
    <t>реализация отдельных мероприятий  муниципального образования "Дубровский район"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</si>
  <si>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</si>
  <si>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</si>
  <si>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</si>
  <si>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</si>
  <si>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</si>
  <si>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</si>
  <si>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</si>
  <si>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</si>
  <si>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</si>
  <si>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</si>
  <si>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</si>
  <si>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</si>
  <si>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</si>
  <si>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исполнение полномочий муниципального образования в области сельского хозяйства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</si>
  <si>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</si>
  <si>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</si>
  <si>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</si>
  <si>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</si>
  <si>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</si>
  <si>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</si>
  <si>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</si>
  <si>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</si>
  <si>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</si>
  <si>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</si>
  <si>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</si>
  <si>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5.8.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</si>
  <si>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</si>
  <si>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проектирование, изготовление плана рекультивации закрытых объектов размещения отходов (свалок)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</si>
  <si>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</si>
  <si>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</si>
  <si>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</si>
  <si>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</si>
  <si>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</si>
  <si>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</si>
  <si>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</si>
  <si>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</si>
  <si>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</si>
  <si>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</si>
  <si>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</si>
  <si>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</si>
  <si>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</si>
  <si>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</si>
  <si>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</si>
  <si>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</si>
  <si>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</si>
  <si>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</si>
  <si>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</si>
  <si>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Реализация мер государственной поддержки работников образования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</si>
  <si>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</si>
  <si>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</si>
  <si>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План реализации муниципальной программы  "Реализация отдельных  полномочий муниципального образования «Дубровский район» на 2018-2020  годы"</t>
  </si>
  <si>
    <t>Мероприятия  подпрограммы «Обеспечение жильем молодых семей» федеральной целевой программы «Жилище» на 2015 - 2020 годы</t>
  </si>
  <si>
    <t>8.3.</t>
  </si>
  <si>
    <t>Реализация государственной политики в сфере образования на территории муниципального образования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</si>
  <si>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</si>
  <si>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</si>
  <si>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председатель Комитета правовых и имущественных отношений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</si>
  <si>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</si>
  <si>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</si>
  <si>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</si>
  <si>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</si>
  <si>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</si>
  <si>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</si>
  <si>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</si>
  <si>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</si>
  <si>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</si>
  <si>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</si>
  <si>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t>Глава администрации района, директора школ искусств, директор ДЮСШ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</si>
  <si>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</si>
  <si>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</si>
  <si>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2018год</t>
  </si>
  <si>
    <t>2019год</t>
  </si>
  <si>
    <t>2020год</t>
  </si>
  <si>
    <t>26.01.2018г</t>
  </si>
  <si>
    <t>Паспорт программы</t>
  </si>
  <si>
    <t>П.4 программы</t>
  </si>
  <si>
    <t>бюджет</t>
  </si>
  <si>
    <t>внебюджет</t>
  </si>
  <si>
    <t>120 вид</t>
  </si>
  <si>
    <t>240 вид</t>
  </si>
  <si>
    <t>850 вид</t>
  </si>
  <si>
    <t>22.03.2018</t>
  </si>
  <si>
    <t>30.05.2018</t>
  </si>
  <si>
    <t>вид 240</t>
  </si>
  <si>
    <t>вид 850</t>
  </si>
  <si>
    <t>8.4.</t>
  </si>
  <si>
    <t>Приобретение спортивной формы, оборудования и инвентаря для учреждения дополнительного образования.</t>
  </si>
  <si>
    <t>Глава администрации района, главный бухгалтер, директор</t>
  </si>
  <si>
    <t>дюсш</t>
  </si>
  <si>
    <t>30.05.2018 внебюджет</t>
  </si>
  <si>
    <t>дюсш грант</t>
  </si>
  <si>
    <t>вид 110</t>
  </si>
  <si>
    <t>27.06.2018</t>
  </si>
  <si>
    <t>5.9.</t>
  </si>
  <si>
    <t>код 82300</t>
  </si>
  <si>
    <t>код 84290</t>
  </si>
  <si>
    <t>организация ритуальных услуг и содержание мест захоронения</t>
  </si>
  <si>
    <t>28.09.2018</t>
  </si>
  <si>
    <t>30.10.2018</t>
  </si>
  <si>
    <t xml:space="preserve">Приложение 1
к Постановлению №776 от 01.11.2018 "О внесении изменений в муниципальную программу  ''Реализация отдельных
полномочий муниципального образования
«Дубровский район» на 2018-2020 годы"
</t>
  </si>
  <si>
    <t>19.12.2018</t>
  </si>
  <si>
    <t>19.12.2018 внебюджет</t>
  </si>
  <si>
    <t xml:space="preserve">Приложение 1
к Постановлению №967 от 28.12.2018 "О внесении изменений в муниципальную программу  ''Реализация отдельных
полномочий муниципального образования
«Дубровский район» на 2018-2020 годы"
</t>
  </si>
  <si>
    <t>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</si>
</sst>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1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1" fontId="0" fillId="0" borderId="0" xfId="0" applyNumberFormat="1" applyFont="1" applyFill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14" fontId="0" fillId="0" borderId="0" xfId="0" applyNumberFormat="1" applyAlignment="1"/>
    <xf numFmtId="164" fontId="8" fillId="0" borderId="0" xfId="0" applyFont="1" applyAlignment="1"/>
    <xf numFmtId="165" fontId="0" fillId="0" borderId="10" xfId="0" applyNumberFormat="1" applyBorder="1" applyAlignment="1"/>
    <xf numFmtId="166" fontId="0" fillId="0" borderId="10" xfId="0" applyNumberFormat="1" applyBorder="1" applyAlignment="1"/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6" borderId="0" xfId="0" applyNumberFormat="1" applyFont="1" applyFill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5" fontId="0" fillId="7" borderId="0" xfId="0" applyNumberFormat="1" applyFill="1" applyAlignment="1"/>
    <xf numFmtId="164" fontId="5" fillId="0" borderId="0" xfId="0" applyFont="1" applyAlignment="1"/>
    <xf numFmtId="164" fontId="5" fillId="0" borderId="0" xfId="0" applyFont="1" applyAlignment="1">
      <alignment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13" workbookViewId="0">
      <selection activeCell="O34" sqref="O34"/>
    </sheetView>
  </sheetViews>
  <sheetFormatPr defaultRowHeight="12.75" x14ac:dyDescent="0.2"/>
  <cols>
    <col min="2" max="2" width="15.1640625" customWidth="1"/>
    <col min="3" max="3" width="20.1640625" customWidth="1"/>
    <col min="5" max="5" width="19.33203125" customWidth="1"/>
    <col min="7" max="7" width="16.6640625" customWidth="1"/>
    <col min="10" max="10" width="19.6640625" customWidth="1"/>
  </cols>
  <sheetData>
    <row r="2" spans="1:10" x14ac:dyDescent="0.2">
      <c r="A2" s="29"/>
      <c r="B2" s="29" t="s">
        <v>110</v>
      </c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29"/>
      <c r="B3" s="29"/>
      <c r="C3" s="29" t="s">
        <v>106</v>
      </c>
      <c r="D3" s="29"/>
      <c r="E3" s="29" t="s">
        <v>107</v>
      </c>
      <c r="F3" s="29"/>
      <c r="G3" s="29" t="s">
        <v>108</v>
      </c>
      <c r="H3" s="29"/>
      <c r="I3" s="29"/>
      <c r="J3" s="29" t="s">
        <v>10</v>
      </c>
    </row>
    <row r="4" spans="1:1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">
      <c r="A5" s="29"/>
      <c r="B5" s="29"/>
      <c r="C5" s="30">
        <v>66484481.969999999</v>
      </c>
      <c r="D5" s="29"/>
      <c r="E5" s="31">
        <v>65213619.439999998</v>
      </c>
      <c r="F5" s="31"/>
      <c r="G5" s="31">
        <v>66881652.600000001</v>
      </c>
      <c r="H5" s="31"/>
      <c r="I5" s="31"/>
      <c r="J5" s="31">
        <f>C5+E5+G5</f>
        <v>198579754.00999999</v>
      </c>
    </row>
    <row r="6" spans="1:10" x14ac:dyDescent="0.2">
      <c r="A6" s="29"/>
      <c r="B6" s="29"/>
      <c r="C6" s="30"/>
      <c r="D6" s="29"/>
      <c r="E6" s="31"/>
      <c r="F6" s="31"/>
      <c r="G6" s="31"/>
      <c r="H6" s="31"/>
      <c r="I6" s="31"/>
      <c r="J6" s="31"/>
    </row>
    <row r="7" spans="1:10" x14ac:dyDescent="0.2">
      <c r="A7" s="29"/>
      <c r="B7" s="29" t="s">
        <v>109</v>
      </c>
      <c r="C7" s="30">
        <v>0</v>
      </c>
      <c r="D7" s="29"/>
      <c r="E7" s="29"/>
      <c r="F7" s="29"/>
      <c r="G7" s="29"/>
      <c r="H7" s="29"/>
      <c r="I7" s="29"/>
      <c r="J7" s="31">
        <f t="shared" ref="J7:J14" si="0">C7+E7+G7</f>
        <v>0</v>
      </c>
    </row>
    <row r="8" spans="1:10" x14ac:dyDescent="0.2">
      <c r="A8" s="29"/>
      <c r="B8" s="32" t="s">
        <v>117</v>
      </c>
      <c r="C8" s="30">
        <v>1430404.08</v>
      </c>
      <c r="D8" s="29"/>
      <c r="E8" s="29"/>
      <c r="F8" s="29"/>
      <c r="G8" s="29"/>
      <c r="H8" s="29"/>
      <c r="I8" s="29"/>
      <c r="J8" s="31">
        <f t="shared" si="0"/>
        <v>1430404.08</v>
      </c>
    </row>
    <row r="9" spans="1:10" x14ac:dyDescent="0.2">
      <c r="A9" s="29"/>
      <c r="B9" s="29" t="s">
        <v>118</v>
      </c>
      <c r="C9" s="30">
        <v>895014.73</v>
      </c>
      <c r="D9" s="29"/>
      <c r="E9" s="29"/>
      <c r="F9" s="29"/>
      <c r="G9" s="29"/>
      <c r="H9" s="29"/>
      <c r="I9" s="29"/>
      <c r="J9" s="31">
        <f t="shared" si="0"/>
        <v>895014.73</v>
      </c>
    </row>
    <row r="10" spans="1:10" x14ac:dyDescent="0.2">
      <c r="A10" s="29"/>
      <c r="B10" s="29" t="s">
        <v>128</v>
      </c>
      <c r="C10" s="30">
        <v>130000</v>
      </c>
      <c r="D10" s="29"/>
      <c r="E10" s="29"/>
      <c r="F10" s="29"/>
      <c r="G10" s="29"/>
      <c r="H10" s="29"/>
      <c r="I10" s="29"/>
      <c r="J10" s="31">
        <f t="shared" si="0"/>
        <v>130000</v>
      </c>
    </row>
    <row r="11" spans="1:10" x14ac:dyDescent="0.2">
      <c r="A11" s="29"/>
      <c r="B11" s="29" t="s">
        <v>133</v>
      </c>
      <c r="C11" s="30">
        <v>-232000</v>
      </c>
      <c r="D11" s="29"/>
      <c r="E11" s="29"/>
      <c r="F11" s="29"/>
      <c r="G11" s="29"/>
      <c r="H11" s="29"/>
      <c r="I11" s="29"/>
      <c r="J11" s="31">
        <f t="shared" si="0"/>
        <v>-232000</v>
      </c>
    </row>
    <row r="12" spans="1:10" x14ac:dyDescent="0.2">
      <c r="A12" s="29"/>
      <c r="B12" s="33" t="s">
        <v>134</v>
      </c>
      <c r="C12" s="30">
        <v>1507575.32</v>
      </c>
      <c r="D12" s="29"/>
      <c r="E12" s="29"/>
      <c r="F12" s="29"/>
      <c r="G12" s="29"/>
      <c r="H12" s="29"/>
      <c r="I12" s="29"/>
      <c r="J12" s="31">
        <f t="shared" si="0"/>
        <v>1507575.32</v>
      </c>
    </row>
    <row r="13" spans="1:10" x14ac:dyDescent="0.2">
      <c r="A13" s="29"/>
      <c r="B13" s="32" t="s">
        <v>136</v>
      </c>
      <c r="C13" s="30">
        <v>-210980.97</v>
      </c>
      <c r="D13" s="29"/>
      <c r="E13" s="29"/>
      <c r="F13" s="29"/>
      <c r="G13" s="29"/>
      <c r="H13" s="29"/>
      <c r="I13" s="29"/>
      <c r="J13" s="31">
        <f t="shared" si="0"/>
        <v>-210980.97</v>
      </c>
    </row>
    <row r="14" spans="1:10" x14ac:dyDescent="0.2">
      <c r="A14" s="29"/>
      <c r="B14" s="32" t="s">
        <v>139</v>
      </c>
      <c r="C14" s="30">
        <v>130000</v>
      </c>
      <c r="D14" s="29"/>
      <c r="E14" s="29"/>
      <c r="F14" s="29"/>
      <c r="G14" s="29"/>
      <c r="H14" s="29"/>
      <c r="I14" s="29"/>
      <c r="J14" s="31">
        <f t="shared" si="0"/>
        <v>130000</v>
      </c>
    </row>
    <row r="15" spans="1:10" x14ac:dyDescent="0.2">
      <c r="A15" s="29"/>
      <c r="B15" s="29"/>
      <c r="C15" s="30"/>
      <c r="D15" s="29"/>
      <c r="E15" s="29"/>
      <c r="F15" s="29"/>
      <c r="G15" s="29"/>
      <c r="H15" s="29"/>
      <c r="I15" s="29"/>
      <c r="J15" s="29"/>
    </row>
    <row r="16" spans="1:10" x14ac:dyDescent="0.2">
      <c r="A16" s="29"/>
      <c r="B16" s="29"/>
      <c r="C16" s="30"/>
      <c r="D16" s="29"/>
      <c r="E16" s="29"/>
      <c r="F16" s="29"/>
      <c r="G16" s="29"/>
      <c r="H16" s="29"/>
      <c r="I16" s="29"/>
      <c r="J16" s="29"/>
    </row>
    <row r="17" spans="1:10" x14ac:dyDescent="0.2">
      <c r="A17" s="29"/>
      <c r="B17" s="29"/>
      <c r="C17" s="69">
        <f>SUM(C5:C16)</f>
        <v>70134495.129999995</v>
      </c>
      <c r="D17" s="30"/>
      <c r="E17" s="30">
        <f>SUM(E5:E16)</f>
        <v>65213619.439999998</v>
      </c>
      <c r="F17" s="29"/>
      <c r="G17" s="30">
        <f>SUM(G5:G16)</f>
        <v>66881652.600000001</v>
      </c>
      <c r="H17" s="29"/>
      <c r="I17" s="29"/>
      <c r="J17" s="30">
        <f>C17+E17+G17</f>
        <v>202229767.16999999</v>
      </c>
    </row>
    <row r="18" spans="1:10" x14ac:dyDescent="0.2">
      <c r="A18" s="29"/>
      <c r="B18" s="29"/>
      <c r="C18" s="30"/>
      <c r="D18" s="29"/>
      <c r="E18" s="29"/>
      <c r="F18" s="29"/>
      <c r="G18" s="29"/>
      <c r="H18" s="29"/>
      <c r="I18" s="29"/>
      <c r="J18" s="29"/>
    </row>
    <row r="20" spans="1:10" ht="25.5" x14ac:dyDescent="0.2">
      <c r="B20" t="s">
        <v>111</v>
      </c>
    </row>
    <row r="21" spans="1:10" x14ac:dyDescent="0.2">
      <c r="B21" s="29"/>
      <c r="C21" s="29" t="s">
        <v>106</v>
      </c>
      <c r="D21" s="29"/>
      <c r="E21" s="29" t="s">
        <v>107</v>
      </c>
      <c r="F21" s="29"/>
      <c r="G21" s="29" t="s">
        <v>108</v>
      </c>
      <c r="H21" s="29"/>
      <c r="I21" s="29"/>
      <c r="J21" s="29" t="s">
        <v>10</v>
      </c>
    </row>
    <row r="22" spans="1:10" x14ac:dyDescent="0.2">
      <c r="B22" s="29"/>
      <c r="C22" s="29"/>
      <c r="D22" s="29"/>
      <c r="E22" s="29"/>
      <c r="F22" s="29"/>
      <c r="G22" s="29"/>
      <c r="H22" s="29"/>
      <c r="I22" s="29"/>
      <c r="J22" s="29"/>
    </row>
    <row r="23" spans="1:10" x14ac:dyDescent="0.2">
      <c r="B23" s="29" t="s">
        <v>112</v>
      </c>
      <c r="C23" s="30">
        <v>66484481.969999999</v>
      </c>
      <c r="D23" s="29"/>
      <c r="E23" s="31">
        <v>65213619.439999998</v>
      </c>
      <c r="F23" s="31"/>
      <c r="G23" s="31">
        <v>66881652.600000001</v>
      </c>
      <c r="H23" s="31"/>
      <c r="I23" s="31"/>
      <c r="J23" s="31">
        <f>C23+E23+G23</f>
        <v>198579754.00999999</v>
      </c>
    </row>
    <row r="24" spans="1:10" x14ac:dyDescent="0.2">
      <c r="B24" s="29" t="s">
        <v>113</v>
      </c>
      <c r="C24" s="34">
        <v>816500</v>
      </c>
      <c r="D24" s="29"/>
      <c r="E24" s="35">
        <v>816500</v>
      </c>
      <c r="F24" s="31"/>
      <c r="G24" s="35">
        <v>816500</v>
      </c>
      <c r="H24" s="31"/>
      <c r="I24" s="31"/>
      <c r="J24" s="35">
        <f>C24+E24+G24</f>
        <v>2449500</v>
      </c>
    </row>
    <row r="25" spans="1:10" x14ac:dyDescent="0.2">
      <c r="B25" s="29"/>
      <c r="C25" s="30">
        <f>SUM(C23:C24)</f>
        <v>67300981.969999999</v>
      </c>
      <c r="D25" s="29"/>
      <c r="E25" s="30">
        <f>SUM(E23:E24)</f>
        <v>66030119.439999998</v>
      </c>
      <c r="F25" s="31"/>
      <c r="G25" s="30">
        <f>SUM(G23:G24)</f>
        <v>67698152.599999994</v>
      </c>
      <c r="H25" s="31"/>
      <c r="I25" s="31"/>
      <c r="J25" s="30">
        <f>SUM(J23:J24)</f>
        <v>201029254.00999999</v>
      </c>
    </row>
    <row r="26" spans="1:10" x14ac:dyDescent="0.2">
      <c r="B26" s="29"/>
      <c r="C26" s="30"/>
      <c r="D26" s="29"/>
      <c r="E26" s="31"/>
      <c r="F26" s="31"/>
      <c r="G26" s="31"/>
      <c r="H26" s="31"/>
      <c r="I26" s="31"/>
      <c r="J26" s="31"/>
    </row>
    <row r="27" spans="1:10" x14ac:dyDescent="0.2">
      <c r="B27" s="29" t="s">
        <v>109</v>
      </c>
      <c r="C27" s="30"/>
      <c r="D27" s="29"/>
      <c r="E27" s="29"/>
      <c r="F27" s="29"/>
      <c r="G27" s="29"/>
      <c r="H27" s="29"/>
      <c r="I27" s="29"/>
      <c r="J27" s="31">
        <f t="shared" ref="J27:J37" si="1">C27+E27+G27</f>
        <v>0</v>
      </c>
    </row>
    <row r="28" spans="1:10" x14ac:dyDescent="0.2">
      <c r="B28" s="32" t="s">
        <v>117</v>
      </c>
      <c r="C28" s="30">
        <v>1430404.08</v>
      </c>
      <c r="D28" s="29"/>
      <c r="E28" s="29"/>
      <c r="F28" s="29"/>
      <c r="G28" s="29"/>
      <c r="H28" s="29"/>
      <c r="I28" s="29"/>
      <c r="J28" s="31">
        <f t="shared" si="1"/>
        <v>1430404.08</v>
      </c>
    </row>
    <row r="29" spans="1:10" x14ac:dyDescent="0.2">
      <c r="B29" s="29" t="s">
        <v>118</v>
      </c>
      <c r="C29" s="30">
        <v>895014.73</v>
      </c>
      <c r="D29" s="29"/>
      <c r="E29" s="29"/>
      <c r="F29" s="29"/>
      <c r="G29" s="29"/>
      <c r="H29" s="29"/>
      <c r="I29" s="29"/>
      <c r="J29" s="31">
        <f t="shared" si="1"/>
        <v>895014.73</v>
      </c>
    </row>
    <row r="30" spans="1:10" ht="25.5" x14ac:dyDescent="0.2">
      <c r="A30" t="s">
        <v>126</v>
      </c>
      <c r="B30" s="29" t="s">
        <v>125</v>
      </c>
      <c r="C30" s="30">
        <v>23000</v>
      </c>
      <c r="D30" s="29"/>
      <c r="E30" s="29"/>
      <c r="F30" s="29"/>
      <c r="G30" s="29"/>
      <c r="H30" s="29"/>
      <c r="I30" s="29"/>
      <c r="J30" s="31">
        <f t="shared" si="1"/>
        <v>23000</v>
      </c>
    </row>
    <row r="31" spans="1:10" x14ac:dyDescent="0.2">
      <c r="B31" s="29" t="s">
        <v>128</v>
      </c>
      <c r="C31" s="30">
        <v>130000</v>
      </c>
      <c r="D31" s="29"/>
      <c r="E31" s="29"/>
      <c r="F31" s="29"/>
      <c r="G31" s="29"/>
      <c r="H31" s="29"/>
      <c r="I31" s="29"/>
      <c r="J31" s="31">
        <f t="shared" si="1"/>
        <v>130000</v>
      </c>
    </row>
    <row r="32" spans="1:10" x14ac:dyDescent="0.2">
      <c r="B32" s="29" t="s">
        <v>133</v>
      </c>
      <c r="C32" s="30">
        <v>-232000</v>
      </c>
      <c r="D32" s="29"/>
      <c r="E32" s="29"/>
      <c r="F32" s="29"/>
      <c r="G32" s="29"/>
      <c r="H32" s="29"/>
      <c r="I32" s="29"/>
      <c r="J32" s="31">
        <f t="shared" si="1"/>
        <v>-232000</v>
      </c>
    </row>
    <row r="33" spans="2:10" x14ac:dyDescent="0.2">
      <c r="B33" s="33" t="s">
        <v>134</v>
      </c>
      <c r="C33" s="30">
        <v>1507575.32</v>
      </c>
      <c r="D33" s="29"/>
      <c r="E33" s="29"/>
      <c r="F33" s="29"/>
      <c r="G33" s="29"/>
      <c r="H33" s="29"/>
      <c r="I33" s="29"/>
      <c r="J33" s="31">
        <f t="shared" si="1"/>
        <v>1507575.32</v>
      </c>
    </row>
    <row r="34" spans="2:10" x14ac:dyDescent="0.2">
      <c r="B34" s="70" t="s">
        <v>136</v>
      </c>
      <c r="C34" s="30">
        <v>-210980.97</v>
      </c>
      <c r="D34" s="29"/>
      <c r="E34" s="29"/>
      <c r="F34" s="29"/>
      <c r="G34" s="29"/>
      <c r="H34" s="29"/>
      <c r="I34" s="29"/>
      <c r="J34" s="31">
        <f t="shared" si="1"/>
        <v>-210980.97</v>
      </c>
    </row>
    <row r="35" spans="2:10" x14ac:dyDescent="0.2">
      <c r="B35" s="70" t="s">
        <v>139</v>
      </c>
      <c r="C35" s="30">
        <v>130000</v>
      </c>
      <c r="D35" s="29"/>
      <c r="E35" s="29"/>
      <c r="F35" s="29"/>
      <c r="G35" s="29"/>
      <c r="H35" s="29"/>
      <c r="I35" s="29"/>
      <c r="J35" s="31">
        <f t="shared" si="1"/>
        <v>130000</v>
      </c>
    </row>
    <row r="36" spans="2:10" ht="25.5" x14ac:dyDescent="0.2">
      <c r="B36" s="71" t="s">
        <v>137</v>
      </c>
      <c r="C36" s="30">
        <v>101080.54</v>
      </c>
      <c r="D36" s="29"/>
      <c r="E36" s="29"/>
      <c r="F36" s="29"/>
      <c r="G36" s="29"/>
      <c r="H36" s="29"/>
      <c r="I36" s="29"/>
      <c r="J36" s="31">
        <f t="shared" si="1"/>
        <v>101080.54</v>
      </c>
    </row>
    <row r="37" spans="2:10" x14ac:dyDescent="0.2">
      <c r="B37" s="29"/>
      <c r="C37" s="30"/>
      <c r="D37" s="29"/>
      <c r="E37" s="29"/>
      <c r="F37" s="29"/>
      <c r="G37" s="29"/>
      <c r="H37" s="29"/>
      <c r="I37" s="29"/>
      <c r="J37" s="31">
        <f t="shared" si="1"/>
        <v>0</v>
      </c>
    </row>
    <row r="38" spans="2:10" x14ac:dyDescent="0.2">
      <c r="B38" s="29"/>
      <c r="C38" s="30">
        <f>SUM(C25:C37)</f>
        <v>71075075.670000002</v>
      </c>
      <c r="D38" s="30"/>
      <c r="E38" s="30">
        <f>SUM(E25:E37)</f>
        <v>66030119.439999998</v>
      </c>
      <c r="F38" s="29"/>
      <c r="G38" s="30">
        <f>SUM(G25:G37)</f>
        <v>67698152.599999994</v>
      </c>
      <c r="H38" s="29"/>
      <c r="I38" s="29"/>
      <c r="J38" s="30">
        <f>C38+E38+G38</f>
        <v>204803347.71000001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pane xSplit="1" ySplit="5" topLeftCell="B176" activePane="bottomRight" state="frozen"/>
      <selection pane="topRight" activeCell="B1" sqref="B1"/>
      <selection pane="bottomLeft" activeCell="A6" sqref="A6"/>
      <selection pane="bottomRight" activeCell="C176" sqref="C176:C18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E11+E46+E61+E76+E86+E136+E161+E171+E196</f>
        <v>15229279.699999999</v>
      </c>
      <c r="F6" s="8">
        <f t="shared" si="0"/>
        <v>13891629.199999999</v>
      </c>
      <c r="G6" s="8">
        <f t="shared" si="0"/>
        <v>14172129.199999999</v>
      </c>
      <c r="H6" s="7"/>
      <c r="I6" s="8">
        <f>I11+I46+I61+I76+I86+I136+I161+I171+I196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784467</v>
      </c>
      <c r="F7" s="8">
        <f t="shared" si="0"/>
        <v>880118.24</v>
      </c>
      <c r="G7" s="8">
        <f t="shared" si="0"/>
        <v>774071.4</v>
      </c>
      <c r="H7" s="7"/>
      <c r="I7" s="8">
        <f>I12+I47+I62+I77+I87+I137+I162+I172+I197</f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52926154.079999998</v>
      </c>
      <c r="F8" s="8">
        <f t="shared" si="0"/>
        <v>50441872</v>
      </c>
      <c r="G8" s="8">
        <f t="shared" si="0"/>
        <v>51935452</v>
      </c>
      <c r="H8" s="7"/>
      <c r="I8" s="8">
        <f>I13+I48+I63+I78+I88+I138+I163+I173+I198</f>
        <v>130000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839500</v>
      </c>
      <c r="F9" s="8">
        <f t="shared" si="0"/>
        <v>816500</v>
      </c>
      <c r="G9" s="8">
        <f t="shared" si="0"/>
        <v>816500</v>
      </c>
      <c r="H9" s="8">
        <f>SUM(E9:G9)</f>
        <v>2472500</v>
      </c>
      <c r="I9" s="8">
        <f>I14+I49+I64+I79+I89+I139+I164+I174+I199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69779400.780000001</v>
      </c>
      <c r="F10" s="17">
        <f>SUM(F6:F9)</f>
        <v>66030119.439999998</v>
      </c>
      <c r="G10" s="17">
        <f>SUM(G6:G9)</f>
        <v>67698152.599999994</v>
      </c>
      <c r="H10" s="17">
        <f>SUM(E10:G10)</f>
        <v>203507672.81999999</v>
      </c>
      <c r="I10" s="17">
        <f>SUM(I6:I9)</f>
        <v>130000</v>
      </c>
    </row>
    <row r="11" spans="1:9" ht="54" customHeight="1" x14ac:dyDescent="0.2">
      <c r="A11" s="42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>
        <f>H10-H9</f>
        <v>201035172.81999999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1"/>
        <v>538904</v>
      </c>
      <c r="F12" s="8">
        <f t="shared" si="1"/>
        <v>486088</v>
      </c>
      <c r="G12" s="8">
        <f t="shared" si="1"/>
        <v>504808</v>
      </c>
      <c r="H12" s="7"/>
      <c r="I12" s="8">
        <f t="shared" ref="I12:I14" si="2"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24156720</v>
      </c>
      <c r="F13" s="8">
        <f t="shared" si="1"/>
        <v>23893120</v>
      </c>
      <c r="G13" s="8">
        <f t="shared" si="1"/>
        <v>24002220</v>
      </c>
      <c r="H13" s="7"/>
      <c r="I13" s="8"/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  <c r="I14" s="8">
        <f t="shared" si="2"/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24695624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0</v>
      </c>
    </row>
    <row r="16" spans="1:9" ht="54" customHeight="1" x14ac:dyDescent="0.2">
      <c r="A16" s="42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0" ht="39" customHeight="1" x14ac:dyDescent="0.2">
      <c r="A21" s="42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14.4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14.45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/>
    </row>
    <row r="33" spans="1:10" ht="14.4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/>
    </row>
    <row r="34" spans="1:10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0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0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10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10" ht="14.45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</row>
    <row r="39" spans="1:10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10" ht="29.25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0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0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0" ht="14.45" customHeight="1" x14ac:dyDescent="0.2">
      <c r="A43" s="82"/>
      <c r="B43" s="95"/>
      <c r="C43" s="88"/>
      <c r="D43" s="7" t="s">
        <v>9</v>
      </c>
      <c r="E43" s="8">
        <v>610000</v>
      </c>
      <c r="F43" s="8">
        <v>310000</v>
      </c>
      <c r="G43" s="8">
        <v>310000</v>
      </c>
      <c r="H43" s="7"/>
    </row>
    <row r="44" spans="1:10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0" ht="14.45" customHeight="1" x14ac:dyDescent="0.2">
      <c r="A45" s="83"/>
      <c r="B45" s="96"/>
      <c r="C45" s="89"/>
      <c r="D45" s="9" t="s">
        <v>10</v>
      </c>
      <c r="E45" s="10">
        <f>SUM(E41:E44)</f>
        <v>610000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0" ht="59.25" customHeight="1" x14ac:dyDescent="0.2">
      <c r="A46" s="42" t="s">
        <v>14</v>
      </c>
      <c r="B46" s="39" t="s">
        <v>36</v>
      </c>
      <c r="C46" s="80"/>
      <c r="D46" s="7" t="s">
        <v>7</v>
      </c>
      <c r="E46" s="8">
        <f t="shared" ref="E46:G49" si="3">E51+E56</f>
        <v>0</v>
      </c>
      <c r="F46" s="8">
        <f t="shared" si="3"/>
        <v>0</v>
      </c>
      <c r="G46" s="8">
        <f t="shared" si="3"/>
        <v>0</v>
      </c>
      <c r="H46" s="7"/>
    </row>
    <row r="47" spans="1:10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10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3"/>
        <v>115000</v>
      </c>
      <c r="F48" s="8">
        <f t="shared" si="3"/>
        <v>115000</v>
      </c>
      <c r="G48" s="8">
        <f t="shared" si="3"/>
        <v>115000</v>
      </c>
      <c r="H48" s="7"/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customHeight="1" x14ac:dyDescent="0.2">
      <c r="A51" s="42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x14ac:dyDescent="0.2">
      <c r="A61" s="40" t="s">
        <v>38</v>
      </c>
      <c r="B61" s="97" t="s">
        <v>40</v>
      </c>
      <c r="C61" s="80"/>
      <c r="D61" s="7" t="s">
        <v>7</v>
      </c>
      <c r="E61" s="8">
        <f t="shared" ref="E61:G64" si="4">E66+E71</f>
        <v>781740</v>
      </c>
      <c r="F61" s="8">
        <f t="shared" si="4"/>
        <v>781740</v>
      </c>
      <c r="G61" s="8">
        <f t="shared" si="4"/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f t="shared" si="4"/>
        <v>0</v>
      </c>
      <c r="F62" s="8">
        <f t="shared" si="4"/>
        <v>0</v>
      </c>
      <c r="G62" s="8">
        <f t="shared" si="4"/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f t="shared" si="4"/>
        <v>80000</v>
      </c>
      <c r="F63" s="8">
        <f t="shared" si="4"/>
        <v>80000</v>
      </c>
      <c r="G63" s="8">
        <f t="shared" si="4"/>
        <v>80000</v>
      </c>
      <c r="H63" s="7"/>
    </row>
    <row r="64" spans="1:9" ht="51" x14ac:dyDescent="0.2">
      <c r="A64" s="3" t="s">
        <v>0</v>
      </c>
      <c r="B64" s="98"/>
      <c r="C64" s="80"/>
      <c r="D64" s="20" t="s">
        <v>105</v>
      </c>
      <c r="E64" s="8">
        <f t="shared" si="4"/>
        <v>0</v>
      </c>
      <c r="F64" s="8">
        <f t="shared" si="4"/>
        <v>0</v>
      </c>
      <c r="G64" s="8">
        <f t="shared" si="4"/>
        <v>0</v>
      </c>
      <c r="H64" s="7"/>
    </row>
    <row r="65" spans="1:9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9" ht="38.25" x14ac:dyDescent="0.2">
      <c r="A66" s="40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9" ht="38.25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9" ht="25.5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9" ht="5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9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9" ht="38.25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9" ht="38.25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9" ht="25.5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9" ht="5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9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9" ht="38.25" x14ac:dyDescent="0.2">
      <c r="A76" s="40" t="s">
        <v>42</v>
      </c>
      <c r="B76" s="97" t="s">
        <v>44</v>
      </c>
      <c r="C76" s="80"/>
      <c r="D76" s="7" t="s">
        <v>7</v>
      </c>
      <c r="E76" s="8">
        <f t="shared" ref="E76:G79" si="5">E81</f>
        <v>0</v>
      </c>
      <c r="F76" s="8">
        <f t="shared" si="5"/>
        <v>0</v>
      </c>
      <c r="G76" s="8">
        <f t="shared" si="5"/>
        <v>0</v>
      </c>
      <c r="H76" s="7"/>
    </row>
    <row r="77" spans="1:9" ht="38.25" x14ac:dyDescent="0.2">
      <c r="A77" s="3" t="s">
        <v>0</v>
      </c>
      <c r="B77" s="98"/>
      <c r="C77" s="80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9" ht="25.5" x14ac:dyDescent="0.2">
      <c r="A78" s="3" t="s">
        <v>0</v>
      </c>
      <c r="B78" s="98"/>
      <c r="C78" s="80"/>
      <c r="D78" s="7" t="s">
        <v>9</v>
      </c>
      <c r="E78" s="8">
        <f t="shared" si="5"/>
        <v>2161100</v>
      </c>
      <c r="F78" s="8">
        <f t="shared" si="5"/>
        <v>1997002</v>
      </c>
      <c r="G78" s="8">
        <f t="shared" si="5"/>
        <v>1997002</v>
      </c>
      <c r="H78" s="7"/>
    </row>
    <row r="79" spans="1:9" ht="51" x14ac:dyDescent="0.2">
      <c r="A79" s="3" t="s">
        <v>0</v>
      </c>
      <c r="B79" s="98"/>
      <c r="C79" s="80"/>
      <c r="D79" s="20" t="s">
        <v>105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9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0" ht="38.25" x14ac:dyDescent="0.2">
      <c r="A81" s="40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0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10" ht="25.5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/>
    </row>
    <row r="84" spans="1:10" ht="5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/>
    </row>
    <row r="85" spans="1:10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0" ht="38.25" x14ac:dyDescent="0.2">
      <c r="A86" s="40" t="s">
        <v>46</v>
      </c>
      <c r="B86" s="97" t="s">
        <v>48</v>
      </c>
      <c r="C86" s="80"/>
      <c r="D86" s="7" t="s">
        <v>7</v>
      </c>
      <c r="E86" s="8">
        <f>E91+E96+E101+E106+E111+E116+E121+E126+E131</f>
        <v>206494.2</v>
      </c>
      <c r="F86" s="8">
        <f t="shared" ref="E86:G89" si="6">F91+F96+F101+F106+F111+F116+F121+F126</f>
        <v>206494.2</v>
      </c>
      <c r="G86" s="8">
        <f t="shared" si="6"/>
        <v>206494.2</v>
      </c>
      <c r="H86" s="7"/>
      <c r="I86" s="8">
        <f t="shared" ref="I86:I89" si="7">I91+I96+I101+I106+I111+I116+I121+I126</f>
        <v>0</v>
      </c>
    </row>
    <row r="87" spans="1:10" ht="38.25" x14ac:dyDescent="0.2">
      <c r="A87" s="3" t="s">
        <v>0</v>
      </c>
      <c r="B87" s="98"/>
      <c r="C87" s="80"/>
      <c r="D87" s="7" t="s">
        <v>8</v>
      </c>
      <c r="E87" s="8">
        <f t="shared" si="6"/>
        <v>0</v>
      </c>
      <c r="F87" s="8">
        <f t="shared" si="6"/>
        <v>0</v>
      </c>
      <c r="G87" s="8">
        <f t="shared" si="6"/>
        <v>0</v>
      </c>
      <c r="H87" s="7"/>
      <c r="I87" s="8">
        <f t="shared" si="7"/>
        <v>0</v>
      </c>
    </row>
    <row r="88" spans="1:10" ht="25.5" x14ac:dyDescent="0.2">
      <c r="A88" s="3" t="s">
        <v>0</v>
      </c>
      <c r="B88" s="98"/>
      <c r="C88" s="80"/>
      <c r="D88" s="7" t="s">
        <v>9</v>
      </c>
      <c r="E88" s="8">
        <f>E93+E98+E103+E108+E113+E118+E123+E128+E133</f>
        <v>7875604.0800000001</v>
      </c>
      <c r="F88" s="8">
        <f t="shared" si="6"/>
        <v>5521200</v>
      </c>
      <c r="G88" s="8">
        <f t="shared" si="6"/>
        <v>5396200</v>
      </c>
      <c r="H88" s="7"/>
      <c r="I88" s="8">
        <f>I93+I98+I103+I108+I113+I118+I123+I128+I133</f>
        <v>30000</v>
      </c>
    </row>
    <row r="89" spans="1:10" ht="51" x14ac:dyDescent="0.2">
      <c r="A89" s="3" t="s">
        <v>0</v>
      </c>
      <c r="B89" s="98"/>
      <c r="C89" s="80"/>
      <c r="D89" s="20" t="s">
        <v>105</v>
      </c>
      <c r="E89" s="8">
        <f t="shared" si="6"/>
        <v>0</v>
      </c>
      <c r="F89" s="8">
        <f t="shared" si="6"/>
        <v>0</v>
      </c>
      <c r="G89" s="8">
        <f t="shared" si="6"/>
        <v>0</v>
      </c>
      <c r="H89" s="7"/>
      <c r="I89" s="8">
        <f t="shared" si="7"/>
        <v>0</v>
      </c>
    </row>
    <row r="90" spans="1:10" x14ac:dyDescent="0.2">
      <c r="A90" s="5" t="s">
        <v>0</v>
      </c>
      <c r="B90" s="99"/>
      <c r="C90" s="81"/>
      <c r="D90" s="18" t="s">
        <v>10</v>
      </c>
      <c r="E90" s="19">
        <f>SUM(E86:E89)</f>
        <v>8082098.2800000003</v>
      </c>
      <c r="F90" s="19">
        <f>SUM(F86:F89)</f>
        <v>5727694.2000000002</v>
      </c>
      <c r="G90" s="19">
        <f>SUM(G86:G89)</f>
        <v>5602694.2000000002</v>
      </c>
      <c r="H90" s="18"/>
      <c r="I90" s="19">
        <f>SUM(I86:I89)</f>
        <v>30000</v>
      </c>
    </row>
    <row r="91" spans="1:10" ht="38.25" x14ac:dyDescent="0.2">
      <c r="A91" s="40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0" ht="38.25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0" ht="25.5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0" ht="5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0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0" ht="38.25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3985404.08</v>
      </c>
      <c r="F113" s="8">
        <v>3332000</v>
      </c>
      <c r="G113" s="8">
        <v>3509000</v>
      </c>
      <c r="H113" s="7"/>
    </row>
    <row r="114" spans="1:9" ht="5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3985404.08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0</v>
      </c>
    </row>
    <row r="116" spans="1:9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456000</v>
      </c>
      <c r="F118" s="8">
        <v>175000</v>
      </c>
      <c r="G118" s="8">
        <v>175000</v>
      </c>
      <c r="H118" s="7"/>
    </row>
    <row r="119" spans="1:9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175000</v>
      </c>
      <c r="G120" s="10">
        <f>SUM(G116:G119)</f>
        <v>175000</v>
      </c>
      <c r="H120" s="9"/>
      <c r="I120" s="10">
        <f>SUM(I116:I119)</f>
        <v>0</v>
      </c>
    </row>
    <row r="121" spans="1:9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103"/>
      <c r="B123" s="98"/>
      <c r="C123" s="80"/>
      <c r="D123" s="7" t="s">
        <v>9</v>
      </c>
      <c r="E123" s="8">
        <v>1843000</v>
      </c>
      <c r="F123" s="8">
        <v>1843000</v>
      </c>
      <c r="G123" s="8">
        <v>1541000</v>
      </c>
      <c r="H123" s="7"/>
    </row>
    <row r="124" spans="1:9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104"/>
      <c r="B125" s="99"/>
      <c r="C125" s="81"/>
      <c r="D125" s="9" t="s">
        <v>10</v>
      </c>
      <c r="E125" s="10">
        <f>SUM(E121:E124)</f>
        <v>1843000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0</v>
      </c>
    </row>
    <row r="126" spans="1:9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9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9" ht="25.5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</row>
    <row r="129" spans="1:9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0</v>
      </c>
    </row>
    <row r="131" spans="1:9" ht="38.25" x14ac:dyDescent="0.2">
      <c r="A131" s="41" t="s">
        <v>129</v>
      </c>
      <c r="B131" s="97" t="s">
        <v>132</v>
      </c>
      <c r="C131" s="80" t="s">
        <v>100</v>
      </c>
      <c r="D131" s="7" t="s">
        <v>7</v>
      </c>
      <c r="E131" s="8">
        <v>0</v>
      </c>
      <c r="F131" s="8">
        <v>0</v>
      </c>
      <c r="G131" s="8">
        <v>0</v>
      </c>
      <c r="H131" s="7"/>
    </row>
    <row r="132" spans="1:9" ht="38.25" x14ac:dyDescent="0.2">
      <c r="A132" s="41"/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x14ac:dyDescent="0.2">
      <c r="A133" s="41"/>
      <c r="B133" s="98"/>
      <c r="C133" s="80"/>
      <c r="D133" s="7" t="s">
        <v>9</v>
      </c>
      <c r="E133" s="8">
        <v>30000</v>
      </c>
      <c r="F133" s="8">
        <v>0</v>
      </c>
      <c r="G133" s="8">
        <v>0</v>
      </c>
      <c r="H133" s="7"/>
      <c r="I133">
        <v>30000</v>
      </c>
    </row>
    <row r="134" spans="1:9" ht="51" x14ac:dyDescent="0.2">
      <c r="A134" s="41"/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x14ac:dyDescent="0.2">
      <c r="A135" s="41"/>
      <c r="B135" s="99"/>
      <c r="C135" s="81"/>
      <c r="D135" s="9" t="s">
        <v>10</v>
      </c>
      <c r="E135" s="10">
        <f>SUM(E131:E134)</f>
        <v>30000</v>
      </c>
      <c r="F135" s="10">
        <f>SUM(F131:F134)</f>
        <v>0</v>
      </c>
      <c r="G135" s="10">
        <f>SUM(G131:G134)</f>
        <v>0</v>
      </c>
      <c r="H135" s="9"/>
      <c r="I135" s="10">
        <f>SUM(I131:I134)</f>
        <v>30000</v>
      </c>
    </row>
    <row r="136" spans="1:9" ht="38.25" x14ac:dyDescent="0.2">
      <c r="A136" s="40" t="s">
        <v>64</v>
      </c>
      <c r="B136" s="97" t="s">
        <v>69</v>
      </c>
      <c r="C136" s="80"/>
      <c r="D136" s="7" t="s">
        <v>7</v>
      </c>
      <c r="E136" s="8">
        <f t="shared" ref="E136:G139" si="8">E141+E146+E151+E156</f>
        <v>13892565.5</v>
      </c>
      <c r="F136" s="8">
        <f t="shared" si="8"/>
        <v>12607415</v>
      </c>
      <c r="G136" s="8">
        <f t="shared" si="8"/>
        <v>12887915</v>
      </c>
      <c r="H136" s="7"/>
      <c r="I136" s="8">
        <f t="shared" ref="I136:I139" si="9">I141+I146+I151+I156</f>
        <v>0</v>
      </c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f t="shared" si="8"/>
        <v>245563</v>
      </c>
      <c r="F137" s="8">
        <f t="shared" si="8"/>
        <v>394030.24</v>
      </c>
      <c r="G137" s="8">
        <f t="shared" si="8"/>
        <v>269263.40000000002</v>
      </c>
      <c r="H137" s="7"/>
      <c r="I137" s="8">
        <f t="shared" si="9"/>
        <v>0</v>
      </c>
    </row>
    <row r="138" spans="1:9" ht="25.5" x14ac:dyDescent="0.2">
      <c r="A138" s="3" t="s">
        <v>0</v>
      </c>
      <c r="B138" s="98"/>
      <c r="C138" s="80"/>
      <c r="D138" s="7" t="s">
        <v>9</v>
      </c>
      <c r="E138" s="8">
        <f t="shared" si="8"/>
        <v>2054930</v>
      </c>
      <c r="F138" s="8">
        <f t="shared" si="8"/>
        <v>2054930</v>
      </c>
      <c r="G138" s="8">
        <f t="shared" si="8"/>
        <v>2054930</v>
      </c>
      <c r="H138" s="7"/>
      <c r="I138" s="8">
        <f t="shared" si="9"/>
        <v>0</v>
      </c>
    </row>
    <row r="139" spans="1:9" ht="51" x14ac:dyDescent="0.2">
      <c r="A139" s="3" t="s">
        <v>0</v>
      </c>
      <c r="B139" s="98"/>
      <c r="C139" s="80"/>
      <c r="D139" s="20" t="s">
        <v>105</v>
      </c>
      <c r="E139" s="8">
        <f t="shared" si="8"/>
        <v>0</v>
      </c>
      <c r="F139" s="8">
        <f t="shared" si="8"/>
        <v>0</v>
      </c>
      <c r="G139" s="8">
        <f t="shared" si="8"/>
        <v>0</v>
      </c>
      <c r="H139" s="7"/>
      <c r="I139" s="8">
        <f t="shared" si="9"/>
        <v>0</v>
      </c>
    </row>
    <row r="140" spans="1:9" x14ac:dyDescent="0.2">
      <c r="A140" s="5" t="s">
        <v>0</v>
      </c>
      <c r="B140" s="99"/>
      <c r="C140" s="81"/>
      <c r="D140" s="18" t="s">
        <v>10</v>
      </c>
      <c r="E140" s="19">
        <f>SUM(E136:E139)</f>
        <v>16193058.5</v>
      </c>
      <c r="F140" s="19">
        <f>SUM(F136:F139)</f>
        <v>15056375.24</v>
      </c>
      <c r="G140" s="19">
        <f>SUM(G136:G139)</f>
        <v>15212108.4</v>
      </c>
      <c r="H140" s="18"/>
      <c r="I140" s="19">
        <f>SUM(I136:I139)</f>
        <v>0</v>
      </c>
    </row>
    <row r="141" spans="1:9" ht="38.25" x14ac:dyDescent="0.2">
      <c r="A141" s="40" t="s">
        <v>65</v>
      </c>
      <c r="B141" s="97" t="s">
        <v>70</v>
      </c>
      <c r="C141" s="80" t="s">
        <v>93</v>
      </c>
      <c r="D141" s="7" t="s">
        <v>7</v>
      </c>
      <c r="E141" s="8">
        <v>13190018</v>
      </c>
      <c r="F141" s="8">
        <v>12556415</v>
      </c>
      <c r="G141" s="8">
        <v>12836915</v>
      </c>
      <c r="H141" s="7"/>
    </row>
    <row r="142" spans="1:9" ht="38.25" x14ac:dyDescent="0.2">
      <c r="A142" s="3" t="s">
        <v>0</v>
      </c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x14ac:dyDescent="0.2">
      <c r="A143" s="3" t="s">
        <v>0</v>
      </c>
      <c r="B143" s="98"/>
      <c r="C143" s="80"/>
      <c r="D143" s="7" t="s">
        <v>9</v>
      </c>
      <c r="E143" s="8"/>
      <c r="F143" s="8"/>
      <c r="G143" s="8"/>
      <c r="H143" s="7"/>
    </row>
    <row r="144" spans="1:9" ht="51" x14ac:dyDescent="0.2">
      <c r="A144" s="3" t="s">
        <v>0</v>
      </c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5" t="s">
        <v>0</v>
      </c>
      <c r="B145" s="99"/>
      <c r="C145" s="81"/>
      <c r="D145" s="9" t="s">
        <v>10</v>
      </c>
      <c r="E145" s="10">
        <f>SUM(E141:E144)</f>
        <v>13190018</v>
      </c>
      <c r="F145" s="10">
        <f>SUM(F141:F144)</f>
        <v>12556415</v>
      </c>
      <c r="G145" s="10">
        <f>SUM(G141:G144)</f>
        <v>12836915</v>
      </c>
      <c r="H145" s="9"/>
      <c r="I145" s="10">
        <f>SUM(I141:I144)</f>
        <v>0</v>
      </c>
    </row>
    <row r="146" spans="1:9" ht="38.25" x14ac:dyDescent="0.2">
      <c r="A146" s="106" t="s">
        <v>66</v>
      </c>
      <c r="B146" s="97" t="s">
        <v>71</v>
      </c>
      <c r="C146" s="80" t="s">
        <v>93</v>
      </c>
      <c r="D146" s="7" t="s">
        <v>7</v>
      </c>
      <c r="E146" s="8">
        <v>57000</v>
      </c>
      <c r="F146" s="8">
        <v>51000</v>
      </c>
      <c r="G146" s="8">
        <v>51000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245563</v>
      </c>
      <c r="F147" s="8">
        <v>394030.24</v>
      </c>
      <c r="G147" s="8">
        <v>269263.40000000002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0</v>
      </c>
      <c r="F148" s="8">
        <v>0</v>
      </c>
      <c r="G148" s="8">
        <v>0</v>
      </c>
      <c r="H148" s="7"/>
    </row>
    <row r="149" spans="1:9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302563</v>
      </c>
      <c r="F150" s="10">
        <f>SUM(F146:F149)</f>
        <v>445030.24</v>
      </c>
      <c r="G150" s="10">
        <f>SUM(G146:G149)</f>
        <v>320263.40000000002</v>
      </c>
      <c r="H150" s="9"/>
      <c r="I150" s="10">
        <f>SUM(I146:I149)</f>
        <v>0</v>
      </c>
    </row>
    <row r="151" spans="1:9" ht="38.25" x14ac:dyDescent="0.2">
      <c r="A151" s="106" t="s">
        <v>67</v>
      </c>
      <c r="B151" s="97" t="s">
        <v>72</v>
      </c>
      <c r="C151" s="80" t="s">
        <v>98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9" ht="38.25" x14ac:dyDescent="0.2">
      <c r="A152" s="103"/>
      <c r="B152" s="9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98"/>
      <c r="C153" s="80"/>
      <c r="D153" s="7" t="s">
        <v>9</v>
      </c>
      <c r="E153" s="8">
        <v>1796711</v>
      </c>
      <c r="F153" s="8">
        <v>1796711</v>
      </c>
      <c r="G153" s="8">
        <v>1796711</v>
      </c>
      <c r="H153" s="7"/>
    </row>
    <row r="154" spans="1:9" ht="51" x14ac:dyDescent="0.2">
      <c r="A154" s="103"/>
      <c r="B154" s="9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99"/>
      <c r="C155" s="81"/>
      <c r="D155" s="9" t="s">
        <v>10</v>
      </c>
      <c r="E155" s="10">
        <f>SUM(E151:E154)</f>
        <v>1796711</v>
      </c>
      <c r="F155" s="10">
        <f>SUM(F151:F154)</f>
        <v>1796711</v>
      </c>
      <c r="G155" s="10">
        <f>SUM(G151:G154)</f>
        <v>1796711</v>
      </c>
      <c r="H155" s="9"/>
      <c r="I155" s="10">
        <f>SUM(I151:I154)</f>
        <v>0</v>
      </c>
    </row>
    <row r="156" spans="1:9" ht="38.25" x14ac:dyDescent="0.2">
      <c r="A156" s="106" t="s">
        <v>68</v>
      </c>
      <c r="B156" s="107" t="s">
        <v>87</v>
      </c>
      <c r="C156" s="80" t="s">
        <v>101</v>
      </c>
      <c r="D156" s="7" t="s">
        <v>7</v>
      </c>
      <c r="E156" s="8">
        <v>645547.5</v>
      </c>
      <c r="F156" s="8"/>
      <c r="G156" s="8"/>
      <c r="H156" s="7"/>
    </row>
    <row r="157" spans="1:9" ht="38.25" x14ac:dyDescent="0.2">
      <c r="A157" s="103"/>
      <c r="B157" s="10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9" ht="25.5" x14ac:dyDescent="0.2">
      <c r="A158" s="103"/>
      <c r="B158" s="108"/>
      <c r="C158" s="80"/>
      <c r="D158" s="7" t="s">
        <v>9</v>
      </c>
      <c r="E158" s="8">
        <v>258219</v>
      </c>
      <c r="F158" s="8">
        <v>258219</v>
      </c>
      <c r="G158" s="8">
        <v>258219</v>
      </c>
      <c r="H158" s="7"/>
    </row>
    <row r="159" spans="1:9" ht="51" x14ac:dyDescent="0.2">
      <c r="A159" s="103"/>
      <c r="B159" s="10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</row>
    <row r="160" spans="1:9" x14ac:dyDescent="0.2">
      <c r="A160" s="104"/>
      <c r="B160" s="109"/>
      <c r="C160" s="81"/>
      <c r="D160" s="9" t="s">
        <v>10</v>
      </c>
      <c r="E160" s="10">
        <f>SUM(E156:E159)</f>
        <v>903766.5</v>
      </c>
      <c r="F160" s="10">
        <f>SUM(F156:F159)</f>
        <v>258219</v>
      </c>
      <c r="G160" s="10">
        <f>SUM(G156:G159)</f>
        <v>258219</v>
      </c>
      <c r="H160" s="9"/>
      <c r="I160" s="10">
        <f>SUM(I156:I159)</f>
        <v>0</v>
      </c>
    </row>
    <row r="161" spans="1:11" ht="38.25" x14ac:dyDescent="0.2">
      <c r="A161" s="40" t="s">
        <v>73</v>
      </c>
      <c r="B161" s="97" t="s">
        <v>75</v>
      </c>
      <c r="C161" s="80"/>
      <c r="D161" s="7" t="s">
        <v>7</v>
      </c>
      <c r="E161" s="8">
        <f t="shared" ref="E161:G164" si="10">E166</f>
        <v>0</v>
      </c>
      <c r="F161" s="8">
        <f t="shared" si="10"/>
        <v>0</v>
      </c>
      <c r="G161" s="8">
        <f t="shared" si="10"/>
        <v>0</v>
      </c>
      <c r="H161" s="7"/>
    </row>
    <row r="162" spans="1:11" ht="38.25" x14ac:dyDescent="0.2">
      <c r="A162" s="3" t="s">
        <v>0</v>
      </c>
      <c r="B162" s="98"/>
      <c r="C162" s="80"/>
      <c r="D162" s="7" t="s">
        <v>8</v>
      </c>
      <c r="E162" s="8">
        <f t="shared" si="10"/>
        <v>0</v>
      </c>
      <c r="F162" s="8">
        <f t="shared" si="10"/>
        <v>0</v>
      </c>
      <c r="G162" s="8">
        <f t="shared" si="10"/>
        <v>0</v>
      </c>
      <c r="H162" s="7"/>
    </row>
    <row r="163" spans="1:11" ht="25.5" x14ac:dyDescent="0.2">
      <c r="A163" s="3" t="s">
        <v>0</v>
      </c>
      <c r="B163" s="98"/>
      <c r="C163" s="80"/>
      <c r="D163" s="7" t="s">
        <v>9</v>
      </c>
      <c r="E163" s="8">
        <f>E168</f>
        <v>932000</v>
      </c>
      <c r="F163" s="8">
        <f t="shared" si="10"/>
        <v>812000</v>
      </c>
      <c r="G163" s="8">
        <f t="shared" si="10"/>
        <v>812000</v>
      </c>
      <c r="H163" s="7"/>
      <c r="I163" s="8">
        <f>I168</f>
        <v>100000</v>
      </c>
    </row>
    <row r="164" spans="1:11" ht="51" x14ac:dyDescent="0.2">
      <c r="A164" s="3" t="s">
        <v>0</v>
      </c>
      <c r="B164" s="98"/>
      <c r="C164" s="80"/>
      <c r="D164" s="20" t="s">
        <v>105</v>
      </c>
      <c r="E164" s="8">
        <f t="shared" si="10"/>
        <v>0</v>
      </c>
      <c r="F164" s="8">
        <f t="shared" si="10"/>
        <v>0</v>
      </c>
      <c r="G164" s="8">
        <f t="shared" si="10"/>
        <v>0</v>
      </c>
      <c r="H164" s="7"/>
    </row>
    <row r="165" spans="1:11" x14ac:dyDescent="0.2">
      <c r="A165" s="5" t="s">
        <v>0</v>
      </c>
      <c r="B165" s="99"/>
      <c r="C165" s="81"/>
      <c r="D165" s="18" t="s">
        <v>10</v>
      </c>
      <c r="E165" s="19">
        <f>SUM(E161:E164)</f>
        <v>932000</v>
      </c>
      <c r="F165" s="19">
        <f>SUM(F161:F164)</f>
        <v>812000</v>
      </c>
      <c r="G165" s="19">
        <f>SUM(G161:G164)</f>
        <v>812000</v>
      </c>
      <c r="H165" s="18"/>
      <c r="I165" s="19">
        <f>SUM(I161:I164)</f>
        <v>100000</v>
      </c>
    </row>
    <row r="166" spans="1:11" ht="38.25" x14ac:dyDescent="0.2">
      <c r="A166" s="40" t="s">
        <v>74</v>
      </c>
      <c r="B166" s="97" t="s">
        <v>76</v>
      </c>
      <c r="C166" s="80" t="s">
        <v>102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11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  <c r="J167" t="s">
        <v>130</v>
      </c>
      <c r="K167">
        <v>-1040</v>
      </c>
    </row>
    <row r="168" spans="1:11" ht="25.5" x14ac:dyDescent="0.2">
      <c r="A168" s="3" t="s">
        <v>0</v>
      </c>
      <c r="B168" s="98"/>
      <c r="C168" s="80"/>
      <c r="D168" s="7" t="s">
        <v>9</v>
      </c>
      <c r="E168" s="8">
        <v>932000</v>
      </c>
      <c r="F168" s="8">
        <v>812000</v>
      </c>
      <c r="G168" s="8">
        <v>812000</v>
      </c>
      <c r="H168" s="7"/>
      <c r="I168">
        <v>100000</v>
      </c>
      <c r="J168" t="s">
        <v>131</v>
      </c>
      <c r="K168">
        <v>101040</v>
      </c>
    </row>
    <row r="169" spans="1:11" ht="51" x14ac:dyDescent="0.2">
      <c r="A169" s="3" t="s">
        <v>0</v>
      </c>
      <c r="B169" s="98"/>
      <c r="C169" s="80"/>
      <c r="D169" s="20" t="s">
        <v>105</v>
      </c>
      <c r="E169" s="8">
        <v>0</v>
      </c>
      <c r="F169" s="8">
        <v>0</v>
      </c>
      <c r="G169" s="8">
        <v>0</v>
      </c>
      <c r="H169" s="7"/>
    </row>
    <row r="170" spans="1:11" x14ac:dyDescent="0.2">
      <c r="A170" s="5" t="s">
        <v>0</v>
      </c>
      <c r="B170" s="99"/>
      <c r="C170" s="81"/>
      <c r="D170" s="9" t="s">
        <v>10</v>
      </c>
      <c r="E170" s="10">
        <f>SUM(E166:E169)</f>
        <v>932000</v>
      </c>
      <c r="F170" s="10">
        <f>SUM(F166:F169)</f>
        <v>812000</v>
      </c>
      <c r="G170" s="10">
        <f>SUM(G166:G169)</f>
        <v>812000</v>
      </c>
      <c r="H170" s="9"/>
      <c r="I170" s="10">
        <f>SUM(I166:I169)</f>
        <v>100000</v>
      </c>
    </row>
    <row r="171" spans="1:11" ht="38.25" x14ac:dyDescent="0.2">
      <c r="A171" s="40" t="s">
        <v>77</v>
      </c>
      <c r="B171" s="97" t="s">
        <v>81</v>
      </c>
      <c r="C171" s="80"/>
      <c r="D171" s="7" t="s">
        <v>7</v>
      </c>
      <c r="E171" s="8">
        <f>E176+E181+E186+E191</f>
        <v>348480</v>
      </c>
      <c r="F171" s="8">
        <f t="shared" ref="F171:G172" si="11">F176+F181</f>
        <v>295980</v>
      </c>
      <c r="G171" s="8">
        <f t="shared" si="11"/>
        <v>295980</v>
      </c>
      <c r="H171" s="7"/>
      <c r="I171" s="8">
        <f>I176+I181+I186+I191</f>
        <v>0</v>
      </c>
    </row>
    <row r="172" spans="1:11" ht="38.25" x14ac:dyDescent="0.2">
      <c r="A172" s="3" t="s">
        <v>0</v>
      </c>
      <c r="B172" s="98"/>
      <c r="C172" s="80"/>
      <c r="D172" s="7" t="s">
        <v>8</v>
      </c>
      <c r="E172" s="8">
        <f>E177+E182+E187+E192</f>
        <v>0</v>
      </c>
      <c r="F172" s="8">
        <f t="shared" si="11"/>
        <v>0</v>
      </c>
      <c r="G172" s="8">
        <f t="shared" si="11"/>
        <v>0</v>
      </c>
      <c r="H172" s="7"/>
      <c r="I172" s="8">
        <f>I177+I182+I187+I192</f>
        <v>0</v>
      </c>
    </row>
    <row r="173" spans="1:11" ht="25.5" x14ac:dyDescent="0.2">
      <c r="A173" s="3" t="s">
        <v>0</v>
      </c>
      <c r="B173" s="98"/>
      <c r="C173" s="80"/>
      <c r="D173" s="7" t="s">
        <v>9</v>
      </c>
      <c r="E173" s="8">
        <f>E178+E183+E188+E193</f>
        <v>15420800</v>
      </c>
      <c r="F173" s="8">
        <f>F178+F183+F188</f>
        <v>15853620</v>
      </c>
      <c r="G173" s="8">
        <f>G178+G183+G188</f>
        <v>17363100</v>
      </c>
      <c r="H173" s="7"/>
      <c r="I173" s="8">
        <f>I178+I183+I188+I193</f>
        <v>0</v>
      </c>
    </row>
    <row r="174" spans="1:11" ht="51" x14ac:dyDescent="0.2">
      <c r="A174" s="3" t="s">
        <v>0</v>
      </c>
      <c r="B174" s="98"/>
      <c r="C174" s="80"/>
      <c r="D174" s="20" t="s">
        <v>105</v>
      </c>
      <c r="E174" s="8">
        <f>E179+E184+E189+E194</f>
        <v>839500</v>
      </c>
      <c r="F174" s="8">
        <f t="shared" ref="F174:G174" si="12">F179+F184</f>
        <v>816500</v>
      </c>
      <c r="G174" s="8">
        <f t="shared" si="12"/>
        <v>816500</v>
      </c>
      <c r="H174" s="7"/>
      <c r="I174" s="8">
        <f>I179+I184+I189+I194</f>
        <v>0</v>
      </c>
    </row>
    <row r="175" spans="1:11" x14ac:dyDescent="0.2">
      <c r="A175" s="5" t="s">
        <v>0</v>
      </c>
      <c r="B175" s="99"/>
      <c r="C175" s="81"/>
      <c r="D175" s="18" t="s">
        <v>10</v>
      </c>
      <c r="E175" s="19">
        <f>SUM(E171:E174)</f>
        <v>16608780</v>
      </c>
      <c r="F175" s="19">
        <f>SUM(F171:F174)</f>
        <v>16966100</v>
      </c>
      <c r="G175" s="19">
        <f>SUM(G171:G174)</f>
        <v>18475580</v>
      </c>
      <c r="H175" s="18"/>
      <c r="I175" s="19">
        <f>SUM(I171:I174)</f>
        <v>0</v>
      </c>
    </row>
    <row r="176" spans="1:11" ht="38.25" x14ac:dyDescent="0.2">
      <c r="A176" s="40" t="s">
        <v>78</v>
      </c>
      <c r="B176" s="97" t="s">
        <v>104</v>
      </c>
      <c r="C176" s="80" t="s">
        <v>103</v>
      </c>
      <c r="D176" s="7" t="s">
        <v>7</v>
      </c>
      <c r="E176" s="8"/>
      <c r="F176" s="8"/>
      <c r="G176" s="8"/>
      <c r="H176" s="7"/>
    </row>
    <row r="177" spans="1:9" ht="38.25" x14ac:dyDescent="0.2">
      <c r="A177" s="3" t="s">
        <v>0</v>
      </c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3" t="s">
        <v>0</v>
      </c>
      <c r="B178" s="98"/>
      <c r="C178" s="80"/>
      <c r="D178" s="7" t="s">
        <v>9</v>
      </c>
      <c r="E178" s="8">
        <v>13080800</v>
      </c>
      <c r="F178" s="8">
        <v>13536120</v>
      </c>
      <c r="G178" s="8">
        <v>15045600</v>
      </c>
      <c r="H178" s="7"/>
    </row>
    <row r="179" spans="1:9" ht="51" x14ac:dyDescent="0.2">
      <c r="A179" s="3" t="s">
        <v>0</v>
      </c>
      <c r="B179" s="98"/>
      <c r="C179" s="80"/>
      <c r="D179" s="20" t="s">
        <v>105</v>
      </c>
      <c r="E179" s="21">
        <v>839500</v>
      </c>
      <c r="F179" s="21">
        <v>816500</v>
      </c>
      <c r="G179" s="21">
        <v>816500</v>
      </c>
      <c r="H179" s="7"/>
    </row>
    <row r="180" spans="1:9" x14ac:dyDescent="0.2">
      <c r="A180" s="5" t="s">
        <v>0</v>
      </c>
      <c r="B180" s="99"/>
      <c r="C180" s="81"/>
      <c r="D180" s="9" t="s">
        <v>10</v>
      </c>
      <c r="E180" s="10">
        <f>SUM(E176:E179)</f>
        <v>13920300</v>
      </c>
      <c r="F180" s="10">
        <f>SUM(F176:F179)</f>
        <v>14352620</v>
      </c>
      <c r="G180" s="10">
        <f>SUM(G176:G179)</f>
        <v>15862100</v>
      </c>
      <c r="H180" s="9"/>
      <c r="I180" s="10">
        <f>SUM(I176:I179)</f>
        <v>0</v>
      </c>
    </row>
    <row r="181" spans="1:9" ht="38.25" x14ac:dyDescent="0.2">
      <c r="A181" s="106" t="s">
        <v>79</v>
      </c>
      <c r="B181" s="97" t="s">
        <v>83</v>
      </c>
      <c r="C181" s="80" t="s">
        <v>103</v>
      </c>
      <c r="D181" s="7" t="s">
        <v>7</v>
      </c>
      <c r="E181" s="8">
        <v>295980</v>
      </c>
      <c r="F181" s="8">
        <v>295980</v>
      </c>
      <c r="G181" s="8">
        <v>295980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295980</v>
      </c>
      <c r="F185" s="10">
        <f>SUM(F181:F184)</f>
        <v>295980</v>
      </c>
      <c r="G185" s="10">
        <f>SUM(G181:G184)</f>
        <v>295980</v>
      </c>
      <c r="H185" s="9"/>
      <c r="I185" s="10">
        <f>SUM(I181:I184)</f>
        <v>0</v>
      </c>
    </row>
    <row r="186" spans="1:9" ht="38.25" x14ac:dyDescent="0.2">
      <c r="A186" s="106" t="s">
        <v>88</v>
      </c>
      <c r="B186" s="97" t="s">
        <v>89</v>
      </c>
      <c r="C186" s="80" t="s">
        <v>98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9" ht="38.25" x14ac:dyDescent="0.2">
      <c r="A187" s="103"/>
      <c r="B187" s="98"/>
      <c r="C187" s="8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9" ht="25.5" x14ac:dyDescent="0.2">
      <c r="A188" s="103"/>
      <c r="B188" s="98"/>
      <c r="C188" s="80"/>
      <c r="D188" s="7" t="s">
        <v>9</v>
      </c>
      <c r="E188" s="8">
        <v>2317500</v>
      </c>
      <c r="F188" s="8">
        <v>2317500</v>
      </c>
      <c r="G188" s="8">
        <v>2317500</v>
      </c>
      <c r="H188" s="7"/>
    </row>
    <row r="189" spans="1:9" ht="51" x14ac:dyDescent="0.2">
      <c r="A189" s="103"/>
      <c r="B189" s="98"/>
      <c r="C189" s="80"/>
      <c r="D189" s="20" t="s">
        <v>105</v>
      </c>
      <c r="E189" s="8">
        <v>0</v>
      </c>
      <c r="F189" s="8">
        <v>0</v>
      </c>
      <c r="G189" s="8">
        <v>0</v>
      </c>
      <c r="H189" s="7"/>
    </row>
    <row r="190" spans="1:9" x14ac:dyDescent="0.2">
      <c r="A190" s="104"/>
      <c r="B190" s="99"/>
      <c r="C190" s="81"/>
      <c r="D190" s="9" t="s">
        <v>10</v>
      </c>
      <c r="E190" s="10">
        <f>SUM(E186:E189)</f>
        <v>2317500</v>
      </c>
      <c r="F190" s="10">
        <f>SUM(F186:F189)</f>
        <v>2317500</v>
      </c>
      <c r="G190" s="10">
        <f>SUM(G186:G189)</f>
        <v>2317500</v>
      </c>
      <c r="H190" s="9"/>
      <c r="I190" s="10">
        <f>SUM(I186:I189)</f>
        <v>0</v>
      </c>
    </row>
    <row r="191" spans="1:9" ht="38.25" x14ac:dyDescent="0.2">
      <c r="A191" s="106" t="s">
        <v>121</v>
      </c>
      <c r="B191" s="97" t="s">
        <v>122</v>
      </c>
      <c r="C191" s="80" t="s">
        <v>123</v>
      </c>
      <c r="D191" s="7" t="s">
        <v>7</v>
      </c>
      <c r="E191" s="8">
        <v>52500</v>
      </c>
      <c r="F191" s="8">
        <v>0</v>
      </c>
      <c r="G191" s="8">
        <v>0</v>
      </c>
      <c r="H191" s="7"/>
    </row>
    <row r="192" spans="1:9" ht="38.25" x14ac:dyDescent="0.2">
      <c r="A192" s="103"/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103"/>
      <c r="B193" s="98"/>
      <c r="C193" s="80"/>
      <c r="D193" s="7" t="s">
        <v>9</v>
      </c>
      <c r="E193" s="8">
        <v>22500</v>
      </c>
      <c r="F193" s="8"/>
      <c r="G193" s="8"/>
      <c r="H193" s="7"/>
    </row>
    <row r="194" spans="1:9" ht="51" x14ac:dyDescent="0.2">
      <c r="A194" s="103"/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104"/>
      <c r="B195" s="99"/>
      <c r="C195" s="81"/>
      <c r="D195" s="9" t="s">
        <v>10</v>
      </c>
      <c r="E195" s="10">
        <f>SUM(E191:E194)</f>
        <v>75000</v>
      </c>
      <c r="F195" s="10">
        <f>SUM(F191:F194)</f>
        <v>0</v>
      </c>
      <c r="G195" s="10">
        <f>SUM(G191:G194)</f>
        <v>0</v>
      </c>
      <c r="H195" s="9"/>
      <c r="I195" s="10">
        <f>SUM(I191:I194)</f>
        <v>0</v>
      </c>
    </row>
    <row r="196" spans="1:9" ht="38.25" x14ac:dyDescent="0.2">
      <c r="A196" s="40" t="s">
        <v>80</v>
      </c>
      <c r="B196" s="97" t="s">
        <v>84</v>
      </c>
      <c r="C196" s="80"/>
      <c r="D196" s="7" t="s">
        <v>7</v>
      </c>
      <c r="E196" s="8">
        <f t="shared" ref="E196:G199" si="13">E201</f>
        <v>0</v>
      </c>
      <c r="F196" s="8">
        <f t="shared" si="13"/>
        <v>0</v>
      </c>
      <c r="G196" s="8">
        <f t="shared" si="13"/>
        <v>0</v>
      </c>
      <c r="H196" s="7"/>
    </row>
    <row r="197" spans="1:9" ht="38.25" x14ac:dyDescent="0.2">
      <c r="A197" s="3" t="s">
        <v>0</v>
      </c>
      <c r="B197" s="98"/>
      <c r="C197" s="80"/>
      <c r="D197" s="7" t="s">
        <v>8</v>
      </c>
      <c r="E197" s="8">
        <f t="shared" si="13"/>
        <v>0</v>
      </c>
      <c r="F197" s="8">
        <f t="shared" si="13"/>
        <v>0</v>
      </c>
      <c r="G197" s="8">
        <f t="shared" si="13"/>
        <v>0</v>
      </c>
      <c r="H197" s="7"/>
    </row>
    <row r="198" spans="1:9" ht="25.5" x14ac:dyDescent="0.2">
      <c r="A198" s="3" t="s">
        <v>0</v>
      </c>
      <c r="B198" s="98"/>
      <c r="C198" s="80"/>
      <c r="D198" s="7" t="s">
        <v>9</v>
      </c>
      <c r="E198" s="8">
        <f t="shared" si="13"/>
        <v>130000</v>
      </c>
      <c r="F198" s="8">
        <f t="shared" si="13"/>
        <v>115000</v>
      </c>
      <c r="G198" s="8">
        <f t="shared" si="13"/>
        <v>115000</v>
      </c>
      <c r="H198" s="7"/>
    </row>
    <row r="199" spans="1:9" ht="51" x14ac:dyDescent="0.2">
      <c r="A199" s="3" t="s">
        <v>0</v>
      </c>
      <c r="B199" s="98"/>
      <c r="C199" s="80"/>
      <c r="D199" s="20" t="s">
        <v>105</v>
      </c>
      <c r="E199" s="8">
        <f t="shared" si="13"/>
        <v>0</v>
      </c>
      <c r="F199" s="8">
        <f t="shared" si="13"/>
        <v>0</v>
      </c>
      <c r="G199" s="8">
        <f t="shared" si="13"/>
        <v>0</v>
      </c>
      <c r="H199" s="7"/>
    </row>
    <row r="200" spans="1:9" x14ac:dyDescent="0.2">
      <c r="A200" s="5" t="s">
        <v>0</v>
      </c>
      <c r="B200" s="99"/>
      <c r="C200" s="81"/>
      <c r="D200" s="18" t="s">
        <v>10</v>
      </c>
      <c r="E200" s="19">
        <f>SUM(E196:E199)</f>
        <v>130000</v>
      </c>
      <c r="F200" s="19">
        <f>SUM(F196:F199)</f>
        <v>115000</v>
      </c>
      <c r="G200" s="19">
        <f>SUM(G196:G199)</f>
        <v>115000</v>
      </c>
      <c r="H200" s="18"/>
      <c r="I200" s="19">
        <f>SUM(I196:I199)</f>
        <v>0</v>
      </c>
    </row>
    <row r="201" spans="1:9" ht="38.25" x14ac:dyDescent="0.2">
      <c r="A201" s="40" t="s">
        <v>82</v>
      </c>
      <c r="B201" s="97" t="s">
        <v>85</v>
      </c>
      <c r="C201" s="80" t="s">
        <v>101</v>
      </c>
      <c r="D201" s="7" t="s">
        <v>7</v>
      </c>
      <c r="E201" s="8"/>
      <c r="F201" s="8"/>
      <c r="G201" s="8"/>
      <c r="H201" s="7"/>
    </row>
    <row r="202" spans="1:9" ht="38.25" x14ac:dyDescent="0.2">
      <c r="A202" s="3" t="s">
        <v>0</v>
      </c>
      <c r="B202" s="98"/>
      <c r="C202" s="80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9" ht="25.5" x14ac:dyDescent="0.2">
      <c r="A203" s="3" t="s">
        <v>0</v>
      </c>
      <c r="B203" s="98"/>
      <c r="C203" s="80"/>
      <c r="D203" s="7" t="s">
        <v>9</v>
      </c>
      <c r="E203" s="8">
        <v>130000</v>
      </c>
      <c r="F203" s="8">
        <v>115000</v>
      </c>
      <c r="G203" s="8">
        <v>115000</v>
      </c>
      <c r="H203" s="7"/>
    </row>
    <row r="204" spans="1:9" ht="51" x14ac:dyDescent="0.2">
      <c r="A204" s="3" t="s">
        <v>0</v>
      </c>
      <c r="B204" s="98"/>
      <c r="C204" s="80"/>
      <c r="D204" s="20" t="s">
        <v>105</v>
      </c>
      <c r="E204" s="8">
        <v>0</v>
      </c>
      <c r="F204" s="8">
        <v>0</v>
      </c>
      <c r="G204" s="8">
        <v>0</v>
      </c>
      <c r="H204" s="7"/>
    </row>
    <row r="205" spans="1:9" x14ac:dyDescent="0.2">
      <c r="A205" s="5" t="s">
        <v>0</v>
      </c>
      <c r="B205" s="99"/>
      <c r="C205" s="81"/>
      <c r="D205" s="9" t="s">
        <v>10</v>
      </c>
      <c r="E205" s="10">
        <f>SUM(E201:E204)</f>
        <v>130000</v>
      </c>
      <c r="F205" s="10">
        <f>SUM(F201:F204)</f>
        <v>115000</v>
      </c>
      <c r="G205" s="10">
        <f>SUM(G201:G204)</f>
        <v>115000</v>
      </c>
      <c r="H205" s="9"/>
      <c r="I205" s="10">
        <f>SUM(I201:I204)</f>
        <v>0</v>
      </c>
    </row>
  </sheetData>
  <mergeCells count="102">
    <mergeCell ref="B131:B135"/>
    <mergeCell ref="C131:C135"/>
    <mergeCell ref="A191:A195"/>
    <mergeCell ref="B191:B195"/>
    <mergeCell ref="C191:C195"/>
    <mergeCell ref="B196:B200"/>
    <mergeCell ref="C196:C200"/>
    <mergeCell ref="B201:B205"/>
    <mergeCell ref="C201:C205"/>
    <mergeCell ref="B176:B180"/>
    <mergeCell ref="C176:C180"/>
    <mergeCell ref="A181:A185"/>
    <mergeCell ref="B181:B185"/>
    <mergeCell ref="C181:C185"/>
    <mergeCell ref="A186:A190"/>
    <mergeCell ref="B186:B190"/>
    <mergeCell ref="C186:C190"/>
    <mergeCell ref="B161:B165"/>
    <mergeCell ref="C161:C165"/>
    <mergeCell ref="B166:B170"/>
    <mergeCell ref="C166:C170"/>
    <mergeCell ref="B171:B175"/>
    <mergeCell ref="C171:C175"/>
    <mergeCell ref="A151:A155"/>
    <mergeCell ref="B151:B155"/>
    <mergeCell ref="C151:C155"/>
    <mergeCell ref="A156:A160"/>
    <mergeCell ref="B156:B160"/>
    <mergeCell ref="C156:C160"/>
    <mergeCell ref="B136:B140"/>
    <mergeCell ref="C136:C140"/>
    <mergeCell ref="B141:B145"/>
    <mergeCell ref="C141:C145"/>
    <mergeCell ref="A146:A150"/>
    <mergeCell ref="B146:B150"/>
    <mergeCell ref="C146:C150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A71:A75"/>
    <mergeCell ref="B71:B75"/>
    <mergeCell ref="C71:C75"/>
    <mergeCell ref="B76:B80"/>
    <mergeCell ref="C76:C8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pane xSplit="1" ySplit="5" topLeftCell="B156" activePane="bottomRight" state="frozen"/>
      <selection pane="topRight" activeCell="B1" sqref="B1"/>
      <selection pane="bottomLeft" activeCell="A6" sqref="A6"/>
      <selection pane="bottomRight" activeCell="C161" sqref="C161:C16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" bestFit="1" customWidth="1"/>
    <col min="13" max="13" width="13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E11+E46+E61+E76+E86+E131+E156+E166+E191</f>
        <v>15229279.699999999</v>
      </c>
      <c r="F6" s="8">
        <f t="shared" si="0"/>
        <v>13891629.199999999</v>
      </c>
      <c r="G6" s="8">
        <f t="shared" si="0"/>
        <v>14172129.199999999</v>
      </c>
      <c r="H6" s="7"/>
      <c r="I6" s="8">
        <f>I11+I46+I61+I76+I86+I131+I156+I166+I191</f>
        <v>698047.5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784467</v>
      </c>
      <c r="F7" s="8">
        <f t="shared" si="0"/>
        <v>880118.24</v>
      </c>
      <c r="G7" s="8">
        <f t="shared" si="0"/>
        <v>774071.4</v>
      </c>
      <c r="H7" s="7"/>
      <c r="I7" s="8">
        <f>I12+I47+I62+I77+I87+I132+I157+I167+I192</f>
        <v>-3032.77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52796154.079999998</v>
      </c>
      <c r="F8" s="8">
        <f t="shared" si="0"/>
        <v>50441872</v>
      </c>
      <c r="G8" s="8">
        <f t="shared" si="0"/>
        <v>51935452</v>
      </c>
      <c r="H8" s="7"/>
      <c r="I8" s="8">
        <f>I13+I48+I63+I78+I88+I133+I158+I168+I193</f>
        <v>200000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839500</v>
      </c>
      <c r="F9" s="8">
        <f t="shared" si="0"/>
        <v>816500</v>
      </c>
      <c r="G9" s="8">
        <f t="shared" si="0"/>
        <v>816500</v>
      </c>
      <c r="H9" s="8">
        <f>SUM(E9:G9)</f>
        <v>2472500</v>
      </c>
      <c r="I9" s="8">
        <f>I14+I49+I64+I79+I89+I134+I159+I169+I194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69649400.780000001</v>
      </c>
      <c r="F10" s="17">
        <f>SUM(F6:F9)</f>
        <v>66030119.439999998</v>
      </c>
      <c r="G10" s="17">
        <f>SUM(G6:G9)</f>
        <v>67698152.599999994</v>
      </c>
      <c r="H10" s="17">
        <f>SUM(E10:G10)</f>
        <v>203377672.81999999</v>
      </c>
      <c r="I10" s="17">
        <f>SUM(I6:I9)</f>
        <v>895014.73</v>
      </c>
    </row>
    <row r="11" spans="1:9" ht="54" customHeight="1" x14ac:dyDescent="0.2">
      <c r="A11" s="38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>
        <f>H10-H9</f>
        <v>200905172.81999999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1"/>
        <v>538904</v>
      </c>
      <c r="F12" s="8">
        <f t="shared" si="1"/>
        <v>486088</v>
      </c>
      <c r="G12" s="8">
        <f t="shared" si="1"/>
        <v>504808</v>
      </c>
      <c r="H12" s="7"/>
      <c r="I12" s="8">
        <f t="shared" ref="I12:I14" si="2"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24156720</v>
      </c>
      <c r="F13" s="8">
        <f t="shared" si="1"/>
        <v>23893120</v>
      </c>
      <c r="G13" s="8">
        <f t="shared" si="1"/>
        <v>24002220</v>
      </c>
      <c r="H13" s="7"/>
      <c r="I13" s="8"/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  <c r="I14" s="8">
        <f t="shared" si="2"/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24695624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0</v>
      </c>
    </row>
    <row r="16" spans="1:9" ht="54" customHeight="1" x14ac:dyDescent="0.2">
      <c r="A16" s="38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0" ht="39" customHeight="1" x14ac:dyDescent="0.2">
      <c r="A21" s="38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14.4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14.45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/>
    </row>
    <row r="33" spans="1:13" ht="14.4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/>
    </row>
    <row r="34" spans="1:13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3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3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13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t="s">
        <v>119</v>
      </c>
      <c r="K37">
        <v>-20000</v>
      </c>
      <c r="L37" t="s">
        <v>127</v>
      </c>
      <c r="M37">
        <v>-100000</v>
      </c>
    </row>
    <row r="38" spans="1:13" ht="14.45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  <c r="J38" t="s">
        <v>120</v>
      </c>
      <c r="K38">
        <v>20000</v>
      </c>
      <c r="L38" t="s">
        <v>119</v>
      </c>
      <c r="M38">
        <v>100000</v>
      </c>
    </row>
    <row r="39" spans="1:13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13" ht="29.25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3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3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3" ht="14.45" customHeight="1" x14ac:dyDescent="0.2">
      <c r="A43" s="82"/>
      <c r="B43" s="95"/>
      <c r="C43" s="88"/>
      <c r="D43" s="7" t="s">
        <v>9</v>
      </c>
      <c r="E43" s="8">
        <v>610000</v>
      </c>
      <c r="F43" s="8">
        <v>310000</v>
      </c>
      <c r="G43" s="8">
        <v>310000</v>
      </c>
      <c r="H43" s="7"/>
    </row>
    <row r="44" spans="1:13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3" ht="14.45" customHeight="1" x14ac:dyDescent="0.2">
      <c r="A45" s="83"/>
      <c r="B45" s="96"/>
      <c r="C45" s="89"/>
      <c r="D45" s="9" t="s">
        <v>10</v>
      </c>
      <c r="E45" s="10">
        <f>SUM(E41:E44)</f>
        <v>610000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3" ht="59.25" customHeight="1" x14ac:dyDescent="0.2">
      <c r="A46" s="38" t="s">
        <v>14</v>
      </c>
      <c r="B46" s="36" t="s">
        <v>36</v>
      </c>
      <c r="C46" s="80"/>
      <c r="D46" s="7" t="s">
        <v>7</v>
      </c>
      <c r="E46" s="8">
        <f t="shared" ref="E46:G49" si="3">E51+E56</f>
        <v>0</v>
      </c>
      <c r="F46" s="8">
        <f t="shared" si="3"/>
        <v>0</v>
      </c>
      <c r="G46" s="8">
        <f t="shared" si="3"/>
        <v>0</v>
      </c>
      <c r="H46" s="7"/>
    </row>
    <row r="47" spans="1:13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13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3"/>
        <v>115000</v>
      </c>
      <c r="F48" s="8">
        <f t="shared" si="3"/>
        <v>115000</v>
      </c>
      <c r="G48" s="8">
        <f t="shared" si="3"/>
        <v>115000</v>
      </c>
      <c r="H48" s="7"/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customHeight="1" x14ac:dyDescent="0.2">
      <c r="A51" s="38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x14ac:dyDescent="0.2">
      <c r="A61" s="37" t="s">
        <v>38</v>
      </c>
      <c r="B61" s="97" t="s">
        <v>40</v>
      </c>
      <c r="C61" s="80"/>
      <c r="D61" s="7" t="s">
        <v>7</v>
      </c>
      <c r="E61" s="8">
        <f t="shared" ref="E61:G64" si="4">E66+E71</f>
        <v>781740</v>
      </c>
      <c r="F61" s="8">
        <f t="shared" si="4"/>
        <v>781740</v>
      </c>
      <c r="G61" s="8">
        <f t="shared" si="4"/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f t="shared" si="4"/>
        <v>0</v>
      </c>
      <c r="F62" s="8">
        <f t="shared" si="4"/>
        <v>0</v>
      </c>
      <c r="G62" s="8">
        <f t="shared" si="4"/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f t="shared" si="4"/>
        <v>80000</v>
      </c>
      <c r="F63" s="8">
        <f t="shared" si="4"/>
        <v>80000</v>
      </c>
      <c r="G63" s="8">
        <f t="shared" si="4"/>
        <v>80000</v>
      </c>
      <c r="H63" s="7"/>
    </row>
    <row r="64" spans="1:9" ht="51" x14ac:dyDescent="0.2">
      <c r="A64" s="3" t="s">
        <v>0</v>
      </c>
      <c r="B64" s="98"/>
      <c r="C64" s="80"/>
      <c r="D64" s="20" t="s">
        <v>105</v>
      </c>
      <c r="E64" s="8">
        <f t="shared" si="4"/>
        <v>0</v>
      </c>
      <c r="F64" s="8">
        <f t="shared" si="4"/>
        <v>0</v>
      </c>
      <c r="G64" s="8">
        <f t="shared" si="4"/>
        <v>0</v>
      </c>
      <c r="H64" s="7"/>
    </row>
    <row r="65" spans="1:9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9" ht="38.25" x14ac:dyDescent="0.2">
      <c r="A66" s="37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9" ht="38.25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9" ht="25.5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9" ht="5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9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9" ht="38.25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9" ht="38.25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9" ht="25.5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9" ht="5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9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9" ht="38.25" x14ac:dyDescent="0.2">
      <c r="A76" s="37" t="s">
        <v>42</v>
      </c>
      <c r="B76" s="97" t="s">
        <v>44</v>
      </c>
      <c r="C76" s="80"/>
      <c r="D76" s="7" t="s">
        <v>7</v>
      </c>
      <c r="E76" s="8">
        <f t="shared" ref="E76:G79" si="5">E81</f>
        <v>0</v>
      </c>
      <c r="F76" s="8">
        <f t="shared" si="5"/>
        <v>0</v>
      </c>
      <c r="G76" s="8">
        <f t="shared" si="5"/>
        <v>0</v>
      </c>
      <c r="H76" s="7"/>
    </row>
    <row r="77" spans="1:9" ht="38.25" x14ac:dyDescent="0.2">
      <c r="A77" s="3" t="s">
        <v>0</v>
      </c>
      <c r="B77" s="98"/>
      <c r="C77" s="80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9" ht="25.5" x14ac:dyDescent="0.2">
      <c r="A78" s="3" t="s">
        <v>0</v>
      </c>
      <c r="B78" s="98"/>
      <c r="C78" s="80"/>
      <c r="D78" s="7" t="s">
        <v>9</v>
      </c>
      <c r="E78" s="8">
        <f t="shared" si="5"/>
        <v>2161100</v>
      </c>
      <c r="F78" s="8">
        <f t="shared" si="5"/>
        <v>1997002</v>
      </c>
      <c r="G78" s="8">
        <f t="shared" si="5"/>
        <v>1997002</v>
      </c>
      <c r="H78" s="7"/>
    </row>
    <row r="79" spans="1:9" ht="51" x14ac:dyDescent="0.2">
      <c r="A79" s="3" t="s">
        <v>0</v>
      </c>
      <c r="B79" s="98"/>
      <c r="C79" s="80"/>
      <c r="D79" s="20" t="s">
        <v>105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9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1" ht="38.25" x14ac:dyDescent="0.2">
      <c r="A81" s="37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1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  <c r="J82" t="s">
        <v>119</v>
      </c>
      <c r="K82">
        <v>-396.71</v>
      </c>
    </row>
    <row r="83" spans="1:11" ht="25.5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 t="s">
        <v>120</v>
      </c>
      <c r="K83">
        <v>396.71</v>
      </c>
    </row>
    <row r="84" spans="1:11" ht="5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/>
    </row>
    <row r="85" spans="1:11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1" ht="38.25" x14ac:dyDescent="0.2">
      <c r="A86" s="37" t="s">
        <v>46</v>
      </c>
      <c r="B86" s="97" t="s">
        <v>48</v>
      </c>
      <c r="C86" s="80"/>
      <c r="D86" s="7" t="s">
        <v>7</v>
      </c>
      <c r="E86" s="8">
        <f t="shared" ref="E86:G89" si="6">E91+E96+E101+E106+E111+E116+E121+E126</f>
        <v>206494.2</v>
      </c>
      <c r="F86" s="8">
        <f t="shared" si="6"/>
        <v>206494.2</v>
      </c>
      <c r="G86" s="8">
        <f t="shared" si="6"/>
        <v>206494.2</v>
      </c>
      <c r="H86" s="7"/>
      <c r="I86" s="8">
        <f t="shared" ref="I86:I89" si="7">I91+I96+I101+I106+I111+I116+I121+I126</f>
        <v>0</v>
      </c>
    </row>
    <row r="87" spans="1:11" ht="38.25" x14ac:dyDescent="0.2">
      <c r="A87" s="3" t="s">
        <v>0</v>
      </c>
      <c r="B87" s="98"/>
      <c r="C87" s="80"/>
      <c r="D87" s="7" t="s">
        <v>8</v>
      </c>
      <c r="E87" s="8">
        <f t="shared" si="6"/>
        <v>0</v>
      </c>
      <c r="F87" s="8">
        <f t="shared" si="6"/>
        <v>0</v>
      </c>
      <c r="G87" s="8">
        <f t="shared" si="6"/>
        <v>0</v>
      </c>
      <c r="H87" s="7"/>
      <c r="I87" s="8">
        <f t="shared" si="7"/>
        <v>0</v>
      </c>
    </row>
    <row r="88" spans="1:11" ht="25.5" x14ac:dyDescent="0.2">
      <c r="A88" s="3" t="s">
        <v>0</v>
      </c>
      <c r="B88" s="98"/>
      <c r="C88" s="80"/>
      <c r="D88" s="7" t="s">
        <v>9</v>
      </c>
      <c r="E88" s="8">
        <f t="shared" si="6"/>
        <v>7845604.0800000001</v>
      </c>
      <c r="F88" s="8">
        <f t="shared" si="6"/>
        <v>5521200</v>
      </c>
      <c r="G88" s="8">
        <f t="shared" si="6"/>
        <v>5396200</v>
      </c>
      <c r="H88" s="7"/>
      <c r="I88" s="8">
        <f t="shared" si="7"/>
        <v>0</v>
      </c>
    </row>
    <row r="89" spans="1:11" ht="51" x14ac:dyDescent="0.2">
      <c r="A89" s="3" t="s">
        <v>0</v>
      </c>
      <c r="B89" s="98"/>
      <c r="C89" s="80"/>
      <c r="D89" s="20" t="s">
        <v>105</v>
      </c>
      <c r="E89" s="8">
        <f t="shared" si="6"/>
        <v>0</v>
      </c>
      <c r="F89" s="8">
        <f t="shared" si="6"/>
        <v>0</v>
      </c>
      <c r="G89" s="8">
        <f t="shared" si="6"/>
        <v>0</v>
      </c>
      <c r="H89" s="7"/>
      <c r="I89" s="8">
        <f t="shared" si="7"/>
        <v>0</v>
      </c>
    </row>
    <row r="90" spans="1:11" x14ac:dyDescent="0.2">
      <c r="A90" s="5" t="s">
        <v>0</v>
      </c>
      <c r="B90" s="99"/>
      <c r="C90" s="81"/>
      <c r="D90" s="18" t="s">
        <v>10</v>
      </c>
      <c r="E90" s="19">
        <f>SUM(E86:E89)</f>
        <v>8052098.2800000003</v>
      </c>
      <c r="F90" s="19">
        <f>SUM(F86:F89)</f>
        <v>5727694.2000000002</v>
      </c>
      <c r="G90" s="19">
        <f>SUM(G86:G89)</f>
        <v>5602694.2000000002</v>
      </c>
      <c r="H90" s="18"/>
      <c r="I90" s="19">
        <f>SUM(I86:I89)</f>
        <v>0</v>
      </c>
    </row>
    <row r="91" spans="1:11" ht="38.25" x14ac:dyDescent="0.2">
      <c r="A91" s="37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1" ht="38.25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1" ht="25.5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1" ht="5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1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1" ht="38.25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3985404.08</v>
      </c>
      <c r="F113" s="8">
        <v>3332000</v>
      </c>
      <c r="G113" s="8">
        <v>3509000</v>
      </c>
      <c r="H113" s="7"/>
    </row>
    <row r="114" spans="1:9" ht="5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3985404.08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0</v>
      </c>
    </row>
    <row r="116" spans="1:9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456000</v>
      </c>
      <c r="F118" s="8">
        <v>175000</v>
      </c>
      <c r="G118" s="8">
        <v>175000</v>
      </c>
      <c r="H118" s="7"/>
    </row>
    <row r="119" spans="1:9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175000</v>
      </c>
      <c r="G120" s="10">
        <f>SUM(G116:G119)</f>
        <v>175000</v>
      </c>
      <c r="H120" s="9"/>
      <c r="I120" s="10">
        <f>SUM(I116:I119)</f>
        <v>0</v>
      </c>
    </row>
    <row r="121" spans="1:9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103"/>
      <c r="B123" s="98"/>
      <c r="C123" s="80"/>
      <c r="D123" s="7" t="s">
        <v>9</v>
      </c>
      <c r="E123" s="8">
        <v>1843000</v>
      </c>
      <c r="F123" s="8">
        <v>1843000</v>
      </c>
      <c r="G123" s="8">
        <v>1541000</v>
      </c>
      <c r="H123" s="7"/>
    </row>
    <row r="124" spans="1:9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104"/>
      <c r="B125" s="99"/>
      <c r="C125" s="81"/>
      <c r="D125" s="9" t="s">
        <v>10</v>
      </c>
      <c r="E125" s="10">
        <f>SUM(E121:E124)</f>
        <v>1843000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0</v>
      </c>
    </row>
    <row r="126" spans="1:9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9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9" ht="25.5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</row>
    <row r="129" spans="1:9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0</v>
      </c>
    </row>
    <row r="131" spans="1:9" ht="38.25" x14ac:dyDescent="0.2">
      <c r="A131" s="37" t="s">
        <v>64</v>
      </c>
      <c r="B131" s="97" t="s">
        <v>69</v>
      </c>
      <c r="C131" s="80"/>
      <c r="D131" s="7" t="s">
        <v>7</v>
      </c>
      <c r="E131" s="8">
        <f t="shared" ref="E131:G134" si="8">E136+E141+E146+E151</f>
        <v>13892565.5</v>
      </c>
      <c r="F131" s="8">
        <f t="shared" si="8"/>
        <v>12607415</v>
      </c>
      <c r="G131" s="8">
        <f t="shared" si="8"/>
        <v>12887915</v>
      </c>
      <c r="H131" s="7"/>
      <c r="I131" s="8">
        <f t="shared" ref="I131" si="9">I136+I141+I146+I151</f>
        <v>645547.5</v>
      </c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f t="shared" si="8"/>
        <v>245563</v>
      </c>
      <c r="F132" s="8">
        <f t="shared" si="8"/>
        <v>394030.24</v>
      </c>
      <c r="G132" s="8">
        <f t="shared" si="8"/>
        <v>269263.40000000002</v>
      </c>
      <c r="H132" s="7"/>
      <c r="I132" s="8">
        <f t="shared" ref="I132" si="10">I137+I142+I147+I152</f>
        <v>-3032.77</v>
      </c>
    </row>
    <row r="133" spans="1:9" ht="25.5" x14ac:dyDescent="0.2">
      <c r="A133" s="3" t="s">
        <v>0</v>
      </c>
      <c r="B133" s="98"/>
      <c r="C133" s="80"/>
      <c r="D133" s="7" t="s">
        <v>9</v>
      </c>
      <c r="E133" s="8">
        <f t="shared" si="8"/>
        <v>2054930</v>
      </c>
      <c r="F133" s="8">
        <f t="shared" si="8"/>
        <v>2054930</v>
      </c>
      <c r="G133" s="8">
        <f t="shared" si="8"/>
        <v>2054930</v>
      </c>
      <c r="H133" s="7"/>
      <c r="I133" s="8">
        <f t="shared" ref="I133" si="11">I138+I143+I148+I153</f>
        <v>0</v>
      </c>
    </row>
    <row r="134" spans="1:9" ht="51" x14ac:dyDescent="0.2">
      <c r="A134" s="3" t="s">
        <v>0</v>
      </c>
      <c r="B134" s="98"/>
      <c r="C134" s="80"/>
      <c r="D134" s="20" t="s">
        <v>105</v>
      </c>
      <c r="E134" s="8">
        <f t="shared" si="8"/>
        <v>0</v>
      </c>
      <c r="F134" s="8">
        <f t="shared" si="8"/>
        <v>0</v>
      </c>
      <c r="G134" s="8">
        <f t="shared" si="8"/>
        <v>0</v>
      </c>
      <c r="H134" s="7"/>
      <c r="I134" s="8">
        <f t="shared" ref="I134" si="12">I139+I144+I149+I154</f>
        <v>0</v>
      </c>
    </row>
    <row r="135" spans="1:9" x14ac:dyDescent="0.2">
      <c r="A135" s="5" t="s">
        <v>0</v>
      </c>
      <c r="B135" s="99"/>
      <c r="C135" s="81"/>
      <c r="D135" s="18" t="s">
        <v>10</v>
      </c>
      <c r="E135" s="19">
        <f>SUM(E131:E134)</f>
        <v>16193058.5</v>
      </c>
      <c r="F135" s="19">
        <f>SUM(F131:F134)</f>
        <v>15056375.24</v>
      </c>
      <c r="G135" s="19">
        <f>SUM(G131:G134)</f>
        <v>15212108.4</v>
      </c>
      <c r="H135" s="18"/>
      <c r="I135" s="19">
        <f>SUM(I131:I134)</f>
        <v>642514.73</v>
      </c>
    </row>
    <row r="136" spans="1:9" ht="38.25" x14ac:dyDescent="0.2">
      <c r="A136" s="37" t="s">
        <v>65</v>
      </c>
      <c r="B136" s="97" t="s">
        <v>70</v>
      </c>
      <c r="C136" s="80" t="s">
        <v>93</v>
      </c>
      <c r="D136" s="7" t="s">
        <v>7</v>
      </c>
      <c r="E136" s="8">
        <v>13190018</v>
      </c>
      <c r="F136" s="8">
        <v>12556415</v>
      </c>
      <c r="G136" s="8">
        <v>12836915</v>
      </c>
      <c r="H136" s="7"/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9" ht="25.5" x14ac:dyDescent="0.2">
      <c r="A138" s="3" t="s">
        <v>0</v>
      </c>
      <c r="B138" s="98"/>
      <c r="C138" s="80"/>
      <c r="D138" s="7" t="s">
        <v>9</v>
      </c>
      <c r="E138" s="8"/>
      <c r="F138" s="8"/>
      <c r="G138" s="8"/>
      <c r="H138" s="7"/>
    </row>
    <row r="139" spans="1:9" ht="51" x14ac:dyDescent="0.2">
      <c r="A139" s="3" t="s">
        <v>0</v>
      </c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5" t="s">
        <v>0</v>
      </c>
      <c r="B140" s="99"/>
      <c r="C140" s="81"/>
      <c r="D140" s="9" t="s">
        <v>10</v>
      </c>
      <c r="E140" s="10">
        <f>SUM(E136:E139)</f>
        <v>13190018</v>
      </c>
      <c r="F140" s="10">
        <f>SUM(F136:F139)</f>
        <v>12556415</v>
      </c>
      <c r="G140" s="10">
        <f>SUM(G136:G139)</f>
        <v>12836915</v>
      </c>
      <c r="H140" s="9"/>
      <c r="I140" s="10">
        <f>SUM(I136:I139)</f>
        <v>0</v>
      </c>
    </row>
    <row r="141" spans="1:9" ht="38.25" x14ac:dyDescent="0.2">
      <c r="A141" s="106" t="s">
        <v>66</v>
      </c>
      <c r="B141" s="97" t="s">
        <v>71</v>
      </c>
      <c r="C141" s="80" t="s">
        <v>93</v>
      </c>
      <c r="D141" s="7" t="s">
        <v>7</v>
      </c>
      <c r="E141" s="8">
        <v>57000</v>
      </c>
      <c r="F141" s="8">
        <v>51000</v>
      </c>
      <c r="G141" s="8">
        <v>51000</v>
      </c>
      <c r="H141" s="7"/>
    </row>
    <row r="142" spans="1:9" ht="38.25" x14ac:dyDescent="0.2">
      <c r="A142" s="103"/>
      <c r="B142" s="98"/>
      <c r="C142" s="80"/>
      <c r="D142" s="7" t="s">
        <v>8</v>
      </c>
      <c r="E142" s="8">
        <v>245563</v>
      </c>
      <c r="F142" s="8">
        <v>394030.24</v>
      </c>
      <c r="G142" s="8">
        <v>269263.40000000002</v>
      </c>
      <c r="H142" s="7"/>
      <c r="I142">
        <v>-3032.77</v>
      </c>
    </row>
    <row r="143" spans="1:9" ht="25.5" x14ac:dyDescent="0.2">
      <c r="A143" s="103"/>
      <c r="B143" s="98"/>
      <c r="C143" s="80"/>
      <c r="D143" s="7" t="s">
        <v>9</v>
      </c>
      <c r="E143" s="8">
        <v>0</v>
      </c>
      <c r="F143" s="8">
        <v>0</v>
      </c>
      <c r="G143" s="8">
        <v>0</v>
      </c>
      <c r="H143" s="7"/>
    </row>
    <row r="144" spans="1:9" ht="5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104"/>
      <c r="B145" s="99"/>
      <c r="C145" s="81"/>
      <c r="D145" s="9" t="s">
        <v>10</v>
      </c>
      <c r="E145" s="10">
        <f>SUM(E141:E144)</f>
        <v>302563</v>
      </c>
      <c r="F145" s="10">
        <f>SUM(F141:F144)</f>
        <v>445030.24</v>
      </c>
      <c r="G145" s="10">
        <f>SUM(G141:G144)</f>
        <v>320263.40000000002</v>
      </c>
      <c r="H145" s="9"/>
      <c r="I145" s="10">
        <f>SUM(I141:I144)</f>
        <v>-3032.77</v>
      </c>
    </row>
    <row r="146" spans="1:9" ht="38.25" x14ac:dyDescent="0.2">
      <c r="A146" s="106" t="s">
        <v>67</v>
      </c>
      <c r="B146" s="97" t="s">
        <v>72</v>
      </c>
      <c r="C146" s="80" t="s">
        <v>98</v>
      </c>
      <c r="D146" s="7" t="s">
        <v>7</v>
      </c>
      <c r="E146" s="8">
        <v>0</v>
      </c>
      <c r="F146" s="8">
        <v>0</v>
      </c>
      <c r="G146" s="8">
        <v>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1796711</v>
      </c>
      <c r="F148" s="8">
        <v>1796711</v>
      </c>
      <c r="G148" s="8">
        <v>1796711</v>
      </c>
      <c r="H148" s="7"/>
    </row>
    <row r="149" spans="1:9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1796711</v>
      </c>
      <c r="F150" s="10">
        <f>SUM(F146:F149)</f>
        <v>1796711</v>
      </c>
      <c r="G150" s="10">
        <f>SUM(G146:G149)</f>
        <v>1796711</v>
      </c>
      <c r="H150" s="9"/>
      <c r="I150" s="10">
        <f>SUM(I146:I149)</f>
        <v>0</v>
      </c>
    </row>
    <row r="151" spans="1:9" ht="38.25" x14ac:dyDescent="0.2">
      <c r="A151" s="106" t="s">
        <v>68</v>
      </c>
      <c r="B151" s="107" t="s">
        <v>87</v>
      </c>
      <c r="C151" s="80" t="s">
        <v>101</v>
      </c>
      <c r="D151" s="7" t="s">
        <v>7</v>
      </c>
      <c r="E151" s="8">
        <v>645547.5</v>
      </c>
      <c r="F151" s="8"/>
      <c r="G151" s="8"/>
      <c r="H151" s="7"/>
      <c r="I151">
        <v>645547.5</v>
      </c>
    </row>
    <row r="152" spans="1:9" ht="38.25" x14ac:dyDescent="0.2">
      <c r="A152" s="103"/>
      <c r="B152" s="10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108"/>
      <c r="C153" s="80"/>
      <c r="D153" s="7" t="s">
        <v>9</v>
      </c>
      <c r="E153" s="8">
        <v>258219</v>
      </c>
      <c r="F153" s="8">
        <v>258219</v>
      </c>
      <c r="G153" s="8">
        <v>258219</v>
      </c>
      <c r="H153" s="7"/>
    </row>
    <row r="154" spans="1:9" ht="51" x14ac:dyDescent="0.2">
      <c r="A154" s="103"/>
      <c r="B154" s="10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109"/>
      <c r="C155" s="81"/>
      <c r="D155" s="9" t="s">
        <v>10</v>
      </c>
      <c r="E155" s="10">
        <f>SUM(E151:E154)</f>
        <v>903766.5</v>
      </c>
      <c r="F155" s="10">
        <f>SUM(F151:F154)</f>
        <v>258219</v>
      </c>
      <c r="G155" s="10">
        <f>SUM(G151:G154)</f>
        <v>258219</v>
      </c>
      <c r="H155" s="9"/>
      <c r="I155" s="10">
        <f>SUM(I151:I154)</f>
        <v>645547.5</v>
      </c>
    </row>
    <row r="156" spans="1:9" ht="38.25" x14ac:dyDescent="0.2">
      <c r="A156" s="37" t="s">
        <v>73</v>
      </c>
      <c r="B156" s="97" t="s">
        <v>75</v>
      </c>
      <c r="C156" s="80"/>
      <c r="D156" s="7" t="s">
        <v>7</v>
      </c>
      <c r="E156" s="8">
        <f t="shared" ref="E156:G159" si="13">E161</f>
        <v>0</v>
      </c>
      <c r="F156" s="8">
        <f t="shared" si="13"/>
        <v>0</v>
      </c>
      <c r="G156" s="8">
        <f t="shared" si="13"/>
        <v>0</v>
      </c>
      <c r="H156" s="7"/>
    </row>
    <row r="157" spans="1:9" ht="38.25" x14ac:dyDescent="0.2">
      <c r="A157" s="3" t="s">
        <v>0</v>
      </c>
      <c r="B157" s="98"/>
      <c r="C157" s="80"/>
      <c r="D157" s="7" t="s">
        <v>8</v>
      </c>
      <c r="E157" s="8">
        <f t="shared" si="13"/>
        <v>0</v>
      </c>
      <c r="F157" s="8">
        <f t="shared" si="13"/>
        <v>0</v>
      </c>
      <c r="G157" s="8">
        <f t="shared" si="13"/>
        <v>0</v>
      </c>
      <c r="H157" s="7"/>
    </row>
    <row r="158" spans="1:9" ht="25.5" x14ac:dyDescent="0.2">
      <c r="A158" s="3" t="s">
        <v>0</v>
      </c>
      <c r="B158" s="98"/>
      <c r="C158" s="80"/>
      <c r="D158" s="7" t="s">
        <v>9</v>
      </c>
      <c r="E158" s="8">
        <f t="shared" si="13"/>
        <v>832000</v>
      </c>
      <c r="F158" s="8">
        <f t="shared" si="13"/>
        <v>812000</v>
      </c>
      <c r="G158" s="8">
        <f t="shared" si="13"/>
        <v>812000</v>
      </c>
      <c r="H158" s="7"/>
    </row>
    <row r="159" spans="1:9" ht="51" x14ac:dyDescent="0.2">
      <c r="A159" s="3" t="s">
        <v>0</v>
      </c>
      <c r="B159" s="98"/>
      <c r="C159" s="80"/>
      <c r="D159" s="20" t="s">
        <v>105</v>
      </c>
      <c r="E159" s="8">
        <f t="shared" si="13"/>
        <v>0</v>
      </c>
      <c r="F159" s="8">
        <f t="shared" si="13"/>
        <v>0</v>
      </c>
      <c r="G159" s="8">
        <f t="shared" si="13"/>
        <v>0</v>
      </c>
      <c r="H159" s="7"/>
    </row>
    <row r="160" spans="1:9" x14ac:dyDescent="0.2">
      <c r="A160" s="5" t="s">
        <v>0</v>
      </c>
      <c r="B160" s="99"/>
      <c r="C160" s="81"/>
      <c r="D160" s="18" t="s">
        <v>10</v>
      </c>
      <c r="E160" s="19">
        <f>SUM(E156:E159)</f>
        <v>832000</v>
      </c>
      <c r="F160" s="19">
        <f>SUM(F156:F159)</f>
        <v>812000</v>
      </c>
      <c r="G160" s="19">
        <f>SUM(G156:G159)</f>
        <v>812000</v>
      </c>
      <c r="H160" s="18"/>
      <c r="I160" s="19">
        <f>SUM(I156:I159)</f>
        <v>0</v>
      </c>
    </row>
    <row r="161" spans="1:11" ht="38.25" x14ac:dyDescent="0.2">
      <c r="A161" s="37" t="s">
        <v>74</v>
      </c>
      <c r="B161" s="97" t="s">
        <v>76</v>
      </c>
      <c r="C161" s="80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11" ht="38.25" x14ac:dyDescent="0.2">
      <c r="A162" s="3" t="s">
        <v>0</v>
      </c>
      <c r="B162" s="98"/>
      <c r="C162" s="80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11" ht="25.5" x14ac:dyDescent="0.2">
      <c r="A163" s="3" t="s">
        <v>0</v>
      </c>
      <c r="B163" s="98"/>
      <c r="C163" s="80"/>
      <c r="D163" s="7" t="s">
        <v>9</v>
      </c>
      <c r="E163" s="8">
        <v>832000</v>
      </c>
      <c r="F163" s="8">
        <v>812000</v>
      </c>
      <c r="G163" s="8">
        <v>812000</v>
      </c>
      <c r="H163" s="7"/>
    </row>
    <row r="164" spans="1:11" ht="51" x14ac:dyDescent="0.2">
      <c r="A164" s="3" t="s">
        <v>0</v>
      </c>
      <c r="B164" s="98"/>
      <c r="C164" s="80"/>
      <c r="D164" s="20" t="s">
        <v>105</v>
      </c>
      <c r="E164" s="8">
        <v>0</v>
      </c>
      <c r="F164" s="8">
        <v>0</v>
      </c>
      <c r="G164" s="8">
        <v>0</v>
      </c>
      <c r="H164" s="7"/>
    </row>
    <row r="165" spans="1:11" x14ac:dyDescent="0.2">
      <c r="A165" s="5" t="s">
        <v>0</v>
      </c>
      <c r="B165" s="99"/>
      <c r="C165" s="81"/>
      <c r="D165" s="9" t="s">
        <v>10</v>
      </c>
      <c r="E165" s="10">
        <f>SUM(E161:E164)</f>
        <v>832000</v>
      </c>
      <c r="F165" s="10">
        <f>SUM(F161:F164)</f>
        <v>812000</v>
      </c>
      <c r="G165" s="10">
        <f>SUM(G161:G164)</f>
        <v>812000</v>
      </c>
      <c r="H165" s="9"/>
      <c r="I165" s="10">
        <f>SUM(I161:I164)</f>
        <v>0</v>
      </c>
    </row>
    <row r="166" spans="1:11" ht="38.25" x14ac:dyDescent="0.2">
      <c r="A166" s="37" t="s">
        <v>77</v>
      </c>
      <c r="B166" s="97" t="s">
        <v>81</v>
      </c>
      <c r="C166" s="80"/>
      <c r="D166" s="7" t="s">
        <v>7</v>
      </c>
      <c r="E166" s="8">
        <f>E171+E176+E181+E186</f>
        <v>348480</v>
      </c>
      <c r="F166" s="8">
        <f t="shared" ref="F166:G167" si="14">F171+F176</f>
        <v>295980</v>
      </c>
      <c r="G166" s="8">
        <f t="shared" si="14"/>
        <v>295980</v>
      </c>
      <c r="H166" s="7"/>
      <c r="I166" s="8">
        <f>I171+I176+I181+I186</f>
        <v>52500</v>
      </c>
    </row>
    <row r="167" spans="1:11" ht="38.25" x14ac:dyDescent="0.2">
      <c r="A167" s="3" t="s">
        <v>0</v>
      </c>
      <c r="B167" s="98"/>
      <c r="C167" s="80"/>
      <c r="D167" s="7" t="s">
        <v>8</v>
      </c>
      <c r="E167" s="8">
        <f>E172+E177+E182+E187</f>
        <v>0</v>
      </c>
      <c r="F167" s="8">
        <f t="shared" si="14"/>
        <v>0</v>
      </c>
      <c r="G167" s="8">
        <f t="shared" si="14"/>
        <v>0</v>
      </c>
      <c r="H167" s="7"/>
      <c r="I167" s="8">
        <f>I172+I177+I182+I187</f>
        <v>0</v>
      </c>
    </row>
    <row r="168" spans="1:11" ht="25.5" x14ac:dyDescent="0.2">
      <c r="A168" s="3" t="s">
        <v>0</v>
      </c>
      <c r="B168" s="98"/>
      <c r="C168" s="80"/>
      <c r="D168" s="7" t="s">
        <v>9</v>
      </c>
      <c r="E168" s="8">
        <f>E173+E178+E183+E188</f>
        <v>15420800</v>
      </c>
      <c r="F168" s="8">
        <f>F173+F178+F183</f>
        <v>15853620</v>
      </c>
      <c r="G168" s="8">
        <f>G173+G178+G183</f>
        <v>17363100</v>
      </c>
      <c r="H168" s="7"/>
      <c r="I168" s="8">
        <f>I173+I178+I183+I188</f>
        <v>200000</v>
      </c>
    </row>
    <row r="169" spans="1:11" ht="51" x14ac:dyDescent="0.2">
      <c r="A169" s="3" t="s">
        <v>0</v>
      </c>
      <c r="B169" s="98"/>
      <c r="C169" s="80"/>
      <c r="D169" s="20" t="s">
        <v>105</v>
      </c>
      <c r="E169" s="8">
        <f>E174+E179+E184+E189</f>
        <v>839500</v>
      </c>
      <c r="F169" s="8">
        <f t="shared" ref="F169:G169" si="15">F174+F179</f>
        <v>816500</v>
      </c>
      <c r="G169" s="8">
        <f t="shared" si="15"/>
        <v>816500</v>
      </c>
      <c r="H169" s="7"/>
      <c r="I169" s="8">
        <f>I174+I179+I184+I189</f>
        <v>0</v>
      </c>
    </row>
    <row r="170" spans="1:11" x14ac:dyDescent="0.2">
      <c r="A170" s="5" t="s">
        <v>0</v>
      </c>
      <c r="B170" s="99"/>
      <c r="C170" s="81"/>
      <c r="D170" s="18" t="s">
        <v>10</v>
      </c>
      <c r="E170" s="19">
        <f>SUM(E166:E169)</f>
        <v>16608780</v>
      </c>
      <c r="F170" s="19">
        <f>SUM(F166:F169)</f>
        <v>16966100</v>
      </c>
      <c r="G170" s="19">
        <f>SUM(G166:G169)</f>
        <v>18475580</v>
      </c>
      <c r="H170" s="18"/>
      <c r="I170" s="19">
        <f>SUM(I166:I169)</f>
        <v>252500</v>
      </c>
    </row>
    <row r="171" spans="1:11" ht="38.25" x14ac:dyDescent="0.2">
      <c r="A171" s="37" t="s">
        <v>78</v>
      </c>
      <c r="B171" s="97" t="s">
        <v>104</v>
      </c>
      <c r="C171" s="80" t="s">
        <v>103</v>
      </c>
      <c r="D171" s="7" t="s">
        <v>7</v>
      </c>
      <c r="E171" s="8"/>
      <c r="F171" s="8"/>
      <c r="G171" s="8"/>
      <c r="H171" s="7"/>
    </row>
    <row r="172" spans="1:11" ht="38.25" x14ac:dyDescent="0.2">
      <c r="A172" s="3" t="s">
        <v>0</v>
      </c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11" ht="25.5" x14ac:dyDescent="0.2">
      <c r="A173" s="3" t="s">
        <v>0</v>
      </c>
      <c r="B173" s="98"/>
      <c r="C173" s="80"/>
      <c r="D173" s="7" t="s">
        <v>9</v>
      </c>
      <c r="E173" s="8">
        <v>13080800</v>
      </c>
      <c r="F173" s="8">
        <v>13536120</v>
      </c>
      <c r="G173" s="8">
        <v>15045600</v>
      </c>
      <c r="H173" s="7"/>
      <c r="I173">
        <v>177500</v>
      </c>
    </row>
    <row r="174" spans="1:11" ht="51" x14ac:dyDescent="0.2">
      <c r="A174" s="3" t="s">
        <v>0</v>
      </c>
      <c r="B174" s="98"/>
      <c r="C174" s="80"/>
      <c r="D174" s="20" t="s">
        <v>105</v>
      </c>
      <c r="E174" s="21">
        <v>839500</v>
      </c>
      <c r="F174" s="21">
        <v>816500</v>
      </c>
      <c r="G174" s="21">
        <v>816500</v>
      </c>
      <c r="H174" s="7"/>
      <c r="J174">
        <v>23000</v>
      </c>
      <c r="K174" t="s">
        <v>124</v>
      </c>
    </row>
    <row r="175" spans="1:11" x14ac:dyDescent="0.2">
      <c r="A175" s="5" t="s">
        <v>0</v>
      </c>
      <c r="B175" s="99"/>
      <c r="C175" s="81"/>
      <c r="D175" s="9" t="s">
        <v>10</v>
      </c>
      <c r="E175" s="10">
        <f>SUM(E171:E174)</f>
        <v>13920300</v>
      </c>
      <c r="F175" s="10">
        <f>SUM(F171:F174)</f>
        <v>14352620</v>
      </c>
      <c r="G175" s="10">
        <f>SUM(G171:G174)</f>
        <v>15862100</v>
      </c>
      <c r="H175" s="9"/>
      <c r="I175" s="10">
        <f>SUM(I171:I174)</f>
        <v>177500</v>
      </c>
    </row>
    <row r="176" spans="1:11" ht="38.25" x14ac:dyDescent="0.2">
      <c r="A176" s="106" t="s">
        <v>79</v>
      </c>
      <c r="B176" s="97" t="s">
        <v>83</v>
      </c>
      <c r="C176" s="80" t="s">
        <v>103</v>
      </c>
      <c r="D176" s="7" t="s">
        <v>7</v>
      </c>
      <c r="E176" s="8">
        <v>295980</v>
      </c>
      <c r="F176" s="8">
        <v>295980</v>
      </c>
      <c r="G176" s="8">
        <v>295980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0</v>
      </c>
      <c r="F178" s="8">
        <v>0</v>
      </c>
      <c r="G178" s="8">
        <v>0</v>
      </c>
      <c r="H178" s="7"/>
    </row>
    <row r="179" spans="1:9" ht="5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295980</v>
      </c>
      <c r="F180" s="10">
        <f>SUM(F176:F179)</f>
        <v>295980</v>
      </c>
      <c r="G180" s="10">
        <f>SUM(G176:G179)</f>
        <v>295980</v>
      </c>
      <c r="H180" s="9"/>
      <c r="I180" s="10">
        <f>SUM(I176:I179)</f>
        <v>0</v>
      </c>
    </row>
    <row r="181" spans="1:9" ht="38.25" x14ac:dyDescent="0.2">
      <c r="A181" s="106" t="s">
        <v>88</v>
      </c>
      <c r="B181" s="97" t="s">
        <v>89</v>
      </c>
      <c r="C181" s="80" t="s">
        <v>98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2317500</v>
      </c>
      <c r="F183" s="8">
        <v>2317500</v>
      </c>
      <c r="G183" s="8">
        <v>2317500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2317500</v>
      </c>
      <c r="F185" s="10">
        <f>SUM(F181:F184)</f>
        <v>2317500</v>
      </c>
      <c r="G185" s="10">
        <f>SUM(G181:G184)</f>
        <v>2317500</v>
      </c>
      <c r="H185" s="9"/>
      <c r="I185" s="10">
        <f>SUM(I181:I184)</f>
        <v>0</v>
      </c>
    </row>
    <row r="186" spans="1:9" ht="38.25" x14ac:dyDescent="0.2">
      <c r="A186" s="106" t="s">
        <v>121</v>
      </c>
      <c r="B186" s="97" t="s">
        <v>122</v>
      </c>
      <c r="C186" s="80" t="s">
        <v>123</v>
      </c>
      <c r="D186" s="7" t="s">
        <v>7</v>
      </c>
      <c r="E186" s="8">
        <v>52500</v>
      </c>
      <c r="F186" s="8">
        <v>0</v>
      </c>
      <c r="G186" s="8">
        <v>0</v>
      </c>
      <c r="H186" s="7"/>
      <c r="I186">
        <v>52500</v>
      </c>
    </row>
    <row r="187" spans="1:9" ht="38.25" x14ac:dyDescent="0.2">
      <c r="A187" s="103"/>
      <c r="B187" s="98"/>
      <c r="C187" s="8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9" ht="25.5" x14ac:dyDescent="0.2">
      <c r="A188" s="103"/>
      <c r="B188" s="98"/>
      <c r="C188" s="80"/>
      <c r="D188" s="7" t="s">
        <v>9</v>
      </c>
      <c r="E188" s="8">
        <v>22500</v>
      </c>
      <c r="F188" s="8"/>
      <c r="G188" s="8"/>
      <c r="H188" s="7"/>
      <c r="I188">
        <v>22500</v>
      </c>
    </row>
    <row r="189" spans="1:9" ht="51" x14ac:dyDescent="0.2">
      <c r="A189" s="103"/>
      <c r="B189" s="98"/>
      <c r="C189" s="80"/>
      <c r="D189" s="20" t="s">
        <v>105</v>
      </c>
      <c r="E189" s="8">
        <v>0</v>
      </c>
      <c r="F189" s="8">
        <v>0</v>
      </c>
      <c r="G189" s="8">
        <v>0</v>
      </c>
      <c r="H189" s="7"/>
    </row>
    <row r="190" spans="1:9" x14ac:dyDescent="0.2">
      <c r="A190" s="104"/>
      <c r="B190" s="99"/>
      <c r="C190" s="81"/>
      <c r="D190" s="9" t="s">
        <v>10</v>
      </c>
      <c r="E190" s="10">
        <f>SUM(E186:E189)</f>
        <v>75000</v>
      </c>
      <c r="F190" s="10">
        <f>SUM(F186:F189)</f>
        <v>0</v>
      </c>
      <c r="G190" s="10">
        <f>SUM(G186:G189)</f>
        <v>0</v>
      </c>
      <c r="H190" s="9"/>
      <c r="I190" s="10">
        <f>SUM(I186:I189)</f>
        <v>75000</v>
      </c>
    </row>
    <row r="191" spans="1:9" ht="38.25" x14ac:dyDescent="0.2">
      <c r="A191" s="37" t="s">
        <v>80</v>
      </c>
      <c r="B191" s="97" t="s">
        <v>84</v>
      </c>
      <c r="C191" s="80"/>
      <c r="D191" s="7" t="s">
        <v>7</v>
      </c>
      <c r="E191" s="8">
        <f t="shared" ref="E191:G194" si="16">E196</f>
        <v>0</v>
      </c>
      <c r="F191" s="8">
        <f t="shared" si="16"/>
        <v>0</v>
      </c>
      <c r="G191" s="8">
        <f t="shared" si="16"/>
        <v>0</v>
      </c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f t="shared" si="16"/>
        <v>0</v>
      </c>
      <c r="F192" s="8">
        <f t="shared" si="16"/>
        <v>0</v>
      </c>
      <c r="G192" s="8">
        <f t="shared" si="16"/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f t="shared" si="16"/>
        <v>130000</v>
      </c>
      <c r="F193" s="8">
        <f t="shared" si="16"/>
        <v>115000</v>
      </c>
      <c r="G193" s="8">
        <f t="shared" si="16"/>
        <v>115000</v>
      </c>
      <c r="H193" s="7"/>
    </row>
    <row r="194" spans="1:9" ht="51" x14ac:dyDescent="0.2">
      <c r="A194" s="3" t="s">
        <v>0</v>
      </c>
      <c r="B194" s="98"/>
      <c r="C194" s="80"/>
      <c r="D194" s="20" t="s">
        <v>105</v>
      </c>
      <c r="E194" s="8">
        <f t="shared" si="16"/>
        <v>0</v>
      </c>
      <c r="F194" s="8">
        <f t="shared" si="16"/>
        <v>0</v>
      </c>
      <c r="G194" s="8">
        <f t="shared" si="16"/>
        <v>0</v>
      </c>
      <c r="H194" s="7"/>
    </row>
    <row r="195" spans="1:9" x14ac:dyDescent="0.2">
      <c r="A195" s="5" t="s">
        <v>0</v>
      </c>
      <c r="B195" s="99"/>
      <c r="C195" s="81"/>
      <c r="D195" s="18" t="s">
        <v>10</v>
      </c>
      <c r="E195" s="19">
        <f>SUM(E191:E194)</f>
        <v>130000</v>
      </c>
      <c r="F195" s="19">
        <f>SUM(F191:F194)</f>
        <v>115000</v>
      </c>
      <c r="G195" s="19">
        <f>SUM(G191:G194)</f>
        <v>115000</v>
      </c>
      <c r="H195" s="18"/>
      <c r="I195" s="19">
        <f>SUM(I191:I194)</f>
        <v>0</v>
      </c>
    </row>
    <row r="196" spans="1:9" ht="38.25" x14ac:dyDescent="0.2">
      <c r="A196" s="37" t="s">
        <v>82</v>
      </c>
      <c r="B196" s="97" t="s">
        <v>85</v>
      </c>
      <c r="C196" s="80" t="s">
        <v>101</v>
      </c>
      <c r="D196" s="7" t="s">
        <v>7</v>
      </c>
      <c r="E196" s="8"/>
      <c r="F196" s="8"/>
      <c r="G196" s="8"/>
      <c r="H196" s="7"/>
    </row>
    <row r="197" spans="1:9" ht="38.25" x14ac:dyDescent="0.2">
      <c r="A197" s="3" t="s">
        <v>0</v>
      </c>
      <c r="B197" s="98"/>
      <c r="C197" s="80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9" ht="25.5" x14ac:dyDescent="0.2">
      <c r="A198" s="3" t="s">
        <v>0</v>
      </c>
      <c r="B198" s="98"/>
      <c r="C198" s="80"/>
      <c r="D198" s="7" t="s">
        <v>9</v>
      </c>
      <c r="E198" s="8">
        <v>130000</v>
      </c>
      <c r="F198" s="8">
        <v>115000</v>
      </c>
      <c r="G198" s="8">
        <v>115000</v>
      </c>
      <c r="H198" s="7"/>
    </row>
    <row r="199" spans="1:9" ht="51" x14ac:dyDescent="0.2">
      <c r="A199" s="3" t="s">
        <v>0</v>
      </c>
      <c r="B199" s="98"/>
      <c r="C199" s="80"/>
      <c r="D199" s="20" t="s">
        <v>105</v>
      </c>
      <c r="E199" s="8">
        <v>0</v>
      </c>
      <c r="F199" s="8">
        <v>0</v>
      </c>
      <c r="G199" s="8">
        <v>0</v>
      </c>
      <c r="H199" s="7"/>
    </row>
    <row r="200" spans="1:9" x14ac:dyDescent="0.2">
      <c r="A200" s="5" t="s">
        <v>0</v>
      </c>
      <c r="B200" s="99"/>
      <c r="C200" s="81"/>
      <c r="D200" s="9" t="s">
        <v>10</v>
      </c>
      <c r="E200" s="10">
        <f>SUM(E196:E199)</f>
        <v>130000</v>
      </c>
      <c r="F200" s="10">
        <f>SUM(F196:F199)</f>
        <v>115000</v>
      </c>
      <c r="G200" s="10">
        <f>SUM(G196:G199)</f>
        <v>115000</v>
      </c>
      <c r="H200" s="9"/>
      <c r="I200" s="10">
        <f>SUM(I196:I199)</f>
        <v>0</v>
      </c>
    </row>
  </sheetData>
  <mergeCells count="100">
    <mergeCell ref="B191:B195"/>
    <mergeCell ref="C191:C195"/>
    <mergeCell ref="B196:B200"/>
    <mergeCell ref="C196:C200"/>
    <mergeCell ref="A186:A190"/>
    <mergeCell ref="B186:B190"/>
    <mergeCell ref="C186:C190"/>
    <mergeCell ref="A181:A185"/>
    <mergeCell ref="B181:B185"/>
    <mergeCell ref="C181:C185"/>
    <mergeCell ref="B156:B160"/>
    <mergeCell ref="C156:C160"/>
    <mergeCell ref="B161:B165"/>
    <mergeCell ref="C161:C165"/>
    <mergeCell ref="B166:B170"/>
    <mergeCell ref="C166:C170"/>
    <mergeCell ref="B171:B175"/>
    <mergeCell ref="C171:C175"/>
    <mergeCell ref="A176:A180"/>
    <mergeCell ref="B176:B180"/>
    <mergeCell ref="C176:C180"/>
    <mergeCell ref="A146:A150"/>
    <mergeCell ref="B146:B150"/>
    <mergeCell ref="C146:C150"/>
    <mergeCell ref="A151:A155"/>
    <mergeCell ref="B151:B155"/>
    <mergeCell ref="C151:C155"/>
    <mergeCell ref="B131:B135"/>
    <mergeCell ref="C131:C135"/>
    <mergeCell ref="B136:B140"/>
    <mergeCell ref="C136:C140"/>
    <mergeCell ref="A141:A145"/>
    <mergeCell ref="B141:B145"/>
    <mergeCell ref="C141:C145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71:A75"/>
    <mergeCell ref="B71:B75"/>
    <mergeCell ref="C71:C75"/>
    <mergeCell ref="B76:B80"/>
    <mergeCell ref="C76:C8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pane xSplit="1" ySplit="5" topLeftCell="B81" activePane="bottomRight" state="frozen"/>
      <selection pane="topRight" activeCell="B1" sqref="B1"/>
      <selection pane="bottomLeft" activeCell="A6" sqref="A6"/>
      <selection pane="bottomRight" activeCell="D171" sqref="D17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1" max="11" width="12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E11+E46+E61+E76+E86+E131+E156+E166+E186</f>
        <v>14531232.199999999</v>
      </c>
      <c r="F6" s="8">
        <f t="shared" si="0"/>
        <v>13891629.199999999</v>
      </c>
      <c r="G6" s="8">
        <f t="shared" si="0"/>
        <v>14172129.199999999</v>
      </c>
      <c r="H6" s="7"/>
      <c r="I6" s="8">
        <f t="shared" ref="I6:I9" si="1">I11+I46+I61+I76+I86+I131+I156+I166+I186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787499.77</v>
      </c>
      <c r="F7" s="8">
        <f t="shared" si="0"/>
        <v>880118.24</v>
      </c>
      <c r="G7" s="8">
        <f t="shared" si="0"/>
        <v>774071.4</v>
      </c>
      <c r="H7" s="7"/>
      <c r="I7" s="8">
        <f t="shared" si="1"/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52596154.079999998</v>
      </c>
      <c r="F8" s="8">
        <f t="shared" si="0"/>
        <v>50441872</v>
      </c>
      <c r="G8" s="8">
        <f t="shared" si="0"/>
        <v>51935452</v>
      </c>
      <c r="H8" s="7"/>
      <c r="I8" s="8">
        <f t="shared" si="1"/>
        <v>1430404.08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816500</v>
      </c>
      <c r="F9" s="8">
        <f>F14+F49+F64+F79+F89+F134+F159+F169+F189</f>
        <v>816500</v>
      </c>
      <c r="G9" s="8">
        <f t="shared" si="0"/>
        <v>816500</v>
      </c>
      <c r="H9" s="8">
        <f>SUM(E9:G9)</f>
        <v>2449500</v>
      </c>
      <c r="I9" s="8">
        <f t="shared" si="1"/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68731386.049999997</v>
      </c>
      <c r="F10" s="17">
        <f>SUM(F6:F9)</f>
        <v>66030119.439999998</v>
      </c>
      <c r="G10" s="17">
        <f>SUM(G6:G9)</f>
        <v>67698152.599999994</v>
      </c>
      <c r="H10" s="17">
        <f>SUM(E10:G10)</f>
        <v>202459658.09</v>
      </c>
      <c r="I10" s="17">
        <f>SUM(I6:I9)</f>
        <v>1430404.08</v>
      </c>
    </row>
    <row r="11" spans="1:9" ht="54" customHeight="1" x14ac:dyDescent="0.2">
      <c r="A11" s="28" t="s">
        <v>11</v>
      </c>
      <c r="B11" s="12" t="s">
        <v>22</v>
      </c>
      <c r="C11" s="80"/>
      <c r="D11" s="7" t="s">
        <v>7</v>
      </c>
      <c r="E11" s="8">
        <f t="shared" ref="E11:G14" si="2">E16+E21+E26+E31+E36+E41</f>
        <v>0</v>
      </c>
      <c r="F11" s="8">
        <f t="shared" si="2"/>
        <v>0</v>
      </c>
      <c r="G11" s="8">
        <f t="shared" si="2"/>
        <v>0</v>
      </c>
      <c r="H11" s="8">
        <f>H10-H9</f>
        <v>200010158.09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2"/>
        <v>538904</v>
      </c>
      <c r="F12" s="8">
        <f t="shared" si="2"/>
        <v>486088</v>
      </c>
      <c r="G12" s="8">
        <f t="shared" si="2"/>
        <v>504808</v>
      </c>
      <c r="H12" s="7"/>
      <c r="I12" s="8">
        <f t="shared" ref="I12:I14" si="3"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2"/>
        <v>24156720</v>
      </c>
      <c r="F13" s="8">
        <f t="shared" si="2"/>
        <v>23893120</v>
      </c>
      <c r="G13" s="8">
        <f t="shared" si="2"/>
        <v>24002220</v>
      </c>
      <c r="H13" s="7"/>
      <c r="I13" s="8">
        <f t="shared" si="3"/>
        <v>603000</v>
      </c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7"/>
      <c r="I14" s="8">
        <f t="shared" si="3"/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24695624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603000</v>
      </c>
    </row>
    <row r="16" spans="1:9" ht="54" customHeight="1" x14ac:dyDescent="0.2">
      <c r="A16" s="28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  <c r="I18">
        <v>303000</v>
      </c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303000</v>
      </c>
    </row>
    <row r="21" spans="1:10" ht="39" customHeight="1" x14ac:dyDescent="0.2">
      <c r="A21" s="28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14.4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14.45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/>
    </row>
    <row r="33" spans="1:11" ht="14.4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>
        <v>80900</v>
      </c>
      <c r="K33">
        <v>-25790</v>
      </c>
    </row>
    <row r="34" spans="1:11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>
        <v>80400</v>
      </c>
      <c r="K34">
        <v>25790</v>
      </c>
    </row>
    <row r="35" spans="1:11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1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11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11" ht="14.45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</row>
    <row r="39" spans="1:11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11" ht="29.25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1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1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1" ht="14.45" customHeight="1" x14ac:dyDescent="0.2">
      <c r="A43" s="82"/>
      <c r="B43" s="95"/>
      <c r="C43" s="88"/>
      <c r="D43" s="7" t="s">
        <v>9</v>
      </c>
      <c r="E43" s="8">
        <v>610000</v>
      </c>
      <c r="F43" s="8">
        <v>310000</v>
      </c>
      <c r="G43" s="8">
        <v>310000</v>
      </c>
      <c r="H43" s="7"/>
      <c r="I43">
        <v>300000</v>
      </c>
    </row>
    <row r="44" spans="1:11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1" ht="14.45" customHeight="1" x14ac:dyDescent="0.2">
      <c r="A45" s="83"/>
      <c r="B45" s="96"/>
      <c r="C45" s="89"/>
      <c r="D45" s="9" t="s">
        <v>10</v>
      </c>
      <c r="E45" s="10">
        <f>SUM(E41:E44)</f>
        <v>610000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300000</v>
      </c>
    </row>
    <row r="46" spans="1:11" ht="59.25" customHeight="1" x14ac:dyDescent="0.2">
      <c r="A46" s="28" t="s">
        <v>14</v>
      </c>
      <c r="B46" s="26" t="s">
        <v>36</v>
      </c>
      <c r="C46" s="80"/>
      <c r="D46" s="7" t="s">
        <v>7</v>
      </c>
      <c r="E46" s="8">
        <f t="shared" ref="E46:G49" si="4">E51+E56</f>
        <v>0</v>
      </c>
      <c r="F46" s="8">
        <f t="shared" si="4"/>
        <v>0</v>
      </c>
      <c r="G46" s="8">
        <f t="shared" si="4"/>
        <v>0</v>
      </c>
      <c r="H46" s="7"/>
    </row>
    <row r="47" spans="1:11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4"/>
        <v>0</v>
      </c>
      <c r="F47" s="8">
        <f t="shared" si="4"/>
        <v>0</v>
      </c>
      <c r="G47" s="8">
        <f t="shared" si="4"/>
        <v>0</v>
      </c>
      <c r="H47" s="7"/>
    </row>
    <row r="48" spans="1:11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4"/>
        <v>115000</v>
      </c>
      <c r="F48" s="8">
        <f t="shared" si="4"/>
        <v>115000</v>
      </c>
      <c r="G48" s="8">
        <f t="shared" si="4"/>
        <v>115000</v>
      </c>
      <c r="H48" s="7"/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4"/>
        <v>0</v>
      </c>
      <c r="F49" s="8">
        <f t="shared" si="4"/>
        <v>0</v>
      </c>
      <c r="G49" s="8">
        <f t="shared" si="4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customHeight="1" x14ac:dyDescent="0.2">
      <c r="A51" s="28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x14ac:dyDescent="0.2">
      <c r="A61" s="27" t="s">
        <v>38</v>
      </c>
      <c r="B61" s="97" t="s">
        <v>40</v>
      </c>
      <c r="C61" s="80"/>
      <c r="D61" s="7" t="s">
        <v>7</v>
      </c>
      <c r="E61" s="8">
        <f t="shared" ref="E61:G64" si="5">E66+E71</f>
        <v>781740</v>
      </c>
      <c r="F61" s="8">
        <f t="shared" si="5"/>
        <v>781740</v>
      </c>
      <c r="G61" s="8">
        <f t="shared" si="5"/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f t="shared" si="5"/>
        <v>0</v>
      </c>
      <c r="F62" s="8">
        <f t="shared" si="5"/>
        <v>0</v>
      </c>
      <c r="G62" s="8">
        <f t="shared" si="5"/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f t="shared" si="5"/>
        <v>80000</v>
      </c>
      <c r="F63" s="8">
        <f t="shared" si="5"/>
        <v>80000</v>
      </c>
      <c r="G63" s="8">
        <f t="shared" si="5"/>
        <v>80000</v>
      </c>
      <c r="H63" s="7"/>
    </row>
    <row r="64" spans="1:9" ht="51" x14ac:dyDescent="0.2">
      <c r="A64" s="3" t="s">
        <v>0</v>
      </c>
      <c r="B64" s="98"/>
      <c r="C64" s="80"/>
      <c r="D64" s="20" t="s">
        <v>105</v>
      </c>
      <c r="E64" s="8">
        <f t="shared" si="5"/>
        <v>0</v>
      </c>
      <c r="F64" s="8">
        <f t="shared" si="5"/>
        <v>0</v>
      </c>
      <c r="G64" s="8">
        <f t="shared" si="5"/>
        <v>0</v>
      </c>
      <c r="H64" s="7"/>
    </row>
    <row r="65" spans="1:11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11" ht="38.25" x14ac:dyDescent="0.2">
      <c r="A66" s="27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  <c r="J66" t="s">
        <v>114</v>
      </c>
      <c r="K66">
        <v>2179</v>
      </c>
    </row>
    <row r="67" spans="1:11" ht="38.25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  <c r="J67" t="s">
        <v>115</v>
      </c>
      <c r="K67">
        <v>-2179</v>
      </c>
    </row>
    <row r="68" spans="1:11" ht="25.5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11" ht="5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11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11" ht="38.25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11" ht="38.25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11" ht="25.5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11" ht="5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11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11" ht="38.25" x14ac:dyDescent="0.2">
      <c r="A76" s="27" t="s">
        <v>42</v>
      </c>
      <c r="B76" s="97" t="s">
        <v>44</v>
      </c>
      <c r="C76" s="80"/>
      <c r="D76" s="7" t="s">
        <v>7</v>
      </c>
      <c r="E76" s="8">
        <f t="shared" ref="E76:G79" si="6">E81</f>
        <v>0</v>
      </c>
      <c r="F76" s="8">
        <f t="shared" si="6"/>
        <v>0</v>
      </c>
      <c r="G76" s="8">
        <f t="shared" si="6"/>
        <v>0</v>
      </c>
      <c r="H76" s="7"/>
    </row>
    <row r="77" spans="1:11" ht="38.25" x14ac:dyDescent="0.2">
      <c r="A77" s="3" t="s">
        <v>0</v>
      </c>
      <c r="B77" s="98"/>
      <c r="C77" s="80"/>
      <c r="D77" s="7" t="s">
        <v>8</v>
      </c>
      <c r="E77" s="8">
        <f t="shared" si="6"/>
        <v>0</v>
      </c>
      <c r="F77" s="8">
        <f t="shared" si="6"/>
        <v>0</v>
      </c>
      <c r="G77" s="8">
        <f t="shared" si="6"/>
        <v>0</v>
      </c>
      <c r="H77" s="7"/>
    </row>
    <row r="78" spans="1:11" ht="25.5" x14ac:dyDescent="0.2">
      <c r="A78" s="3" t="s">
        <v>0</v>
      </c>
      <c r="B78" s="98"/>
      <c r="C78" s="80"/>
      <c r="D78" s="7" t="s">
        <v>9</v>
      </c>
      <c r="E78" s="8">
        <f t="shared" si="6"/>
        <v>2161100</v>
      </c>
      <c r="F78" s="8">
        <f t="shared" si="6"/>
        <v>1997002</v>
      </c>
      <c r="G78" s="8">
        <f t="shared" si="6"/>
        <v>1997002</v>
      </c>
      <c r="H78" s="7"/>
    </row>
    <row r="79" spans="1:11" ht="51" x14ac:dyDescent="0.2">
      <c r="A79" s="3" t="s">
        <v>0</v>
      </c>
      <c r="B79" s="98"/>
      <c r="C79" s="80"/>
      <c r="D79" s="20" t="s">
        <v>105</v>
      </c>
      <c r="E79" s="8">
        <f t="shared" si="6"/>
        <v>0</v>
      </c>
      <c r="F79" s="8">
        <f t="shared" si="6"/>
        <v>0</v>
      </c>
      <c r="G79" s="8">
        <f t="shared" si="6"/>
        <v>0</v>
      </c>
      <c r="H79" s="7"/>
    </row>
    <row r="80" spans="1:11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1" ht="38.25" x14ac:dyDescent="0.2">
      <c r="A81" s="27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1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11" ht="25.5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 t="s">
        <v>115</v>
      </c>
      <c r="K83">
        <v>-646</v>
      </c>
    </row>
    <row r="84" spans="1:11" ht="5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 t="s">
        <v>116</v>
      </c>
      <c r="K84">
        <v>-646</v>
      </c>
    </row>
    <row r="85" spans="1:11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1" ht="38.25" x14ac:dyDescent="0.2">
      <c r="A86" s="27" t="s">
        <v>46</v>
      </c>
      <c r="B86" s="97" t="s">
        <v>48</v>
      </c>
      <c r="C86" s="80"/>
      <c r="D86" s="7" t="s">
        <v>7</v>
      </c>
      <c r="E86" s="8">
        <f t="shared" ref="E86:G89" si="7">E91+E96+E101+E106+E111+E116+E121+E126</f>
        <v>206494.2</v>
      </c>
      <c r="F86" s="8">
        <f t="shared" si="7"/>
        <v>206494.2</v>
      </c>
      <c r="G86" s="8">
        <f t="shared" si="7"/>
        <v>206494.2</v>
      </c>
      <c r="H86" s="7"/>
      <c r="I86" s="8">
        <f t="shared" ref="I86" si="8">I91+I96+I101+I106+I111+I116+I121+I126</f>
        <v>0</v>
      </c>
    </row>
    <row r="87" spans="1:11" ht="38.25" x14ac:dyDescent="0.2">
      <c r="A87" s="3" t="s">
        <v>0</v>
      </c>
      <c r="B87" s="98"/>
      <c r="C87" s="80"/>
      <c r="D87" s="7" t="s">
        <v>8</v>
      </c>
      <c r="E87" s="8">
        <f t="shared" si="7"/>
        <v>0</v>
      </c>
      <c r="F87" s="8">
        <f t="shared" si="7"/>
        <v>0</v>
      </c>
      <c r="G87" s="8">
        <f t="shared" si="7"/>
        <v>0</v>
      </c>
      <c r="H87" s="7"/>
      <c r="I87" s="8">
        <f t="shared" ref="I87" si="9">I92+I97+I102+I107+I112+I117+I122+I127</f>
        <v>0</v>
      </c>
    </row>
    <row r="88" spans="1:11" ht="25.5" x14ac:dyDescent="0.2">
      <c r="A88" s="3" t="s">
        <v>0</v>
      </c>
      <c r="B88" s="98"/>
      <c r="C88" s="80"/>
      <c r="D88" s="7" t="s">
        <v>9</v>
      </c>
      <c r="E88" s="8">
        <f t="shared" si="7"/>
        <v>7845604.0800000001</v>
      </c>
      <c r="F88" s="8">
        <f t="shared" si="7"/>
        <v>5521200</v>
      </c>
      <c r="G88" s="8">
        <f t="shared" si="7"/>
        <v>5396200</v>
      </c>
      <c r="H88" s="7"/>
      <c r="I88" s="8">
        <f t="shared" ref="I88" si="10">I93+I98+I103+I108+I113+I118+I123+I128</f>
        <v>827404.08</v>
      </c>
    </row>
    <row r="89" spans="1:11" ht="51" x14ac:dyDescent="0.2">
      <c r="A89" s="3" t="s">
        <v>0</v>
      </c>
      <c r="B89" s="98"/>
      <c r="C89" s="80"/>
      <c r="D89" s="20" t="s">
        <v>105</v>
      </c>
      <c r="E89" s="8">
        <f t="shared" si="7"/>
        <v>0</v>
      </c>
      <c r="F89" s="8">
        <f t="shared" si="7"/>
        <v>0</v>
      </c>
      <c r="G89" s="8">
        <f t="shared" si="7"/>
        <v>0</v>
      </c>
      <c r="H89" s="7"/>
      <c r="I89" s="8">
        <f t="shared" ref="I89" si="11">I94+I99+I104+I109+I114+I119+I124+I129</f>
        <v>0</v>
      </c>
    </row>
    <row r="90" spans="1:11" x14ac:dyDescent="0.2">
      <c r="A90" s="5" t="s">
        <v>0</v>
      </c>
      <c r="B90" s="99"/>
      <c r="C90" s="81"/>
      <c r="D90" s="18" t="s">
        <v>10</v>
      </c>
      <c r="E90" s="19">
        <f>SUM(E86:E89)</f>
        <v>8052098.2800000003</v>
      </c>
      <c r="F90" s="19">
        <f>SUM(F86:F89)</f>
        <v>5727694.2000000002</v>
      </c>
      <c r="G90" s="19">
        <f>SUM(G86:G89)</f>
        <v>5602694.2000000002</v>
      </c>
      <c r="H90" s="18"/>
      <c r="I90" s="19">
        <f>SUM(I86:I89)</f>
        <v>827404.08</v>
      </c>
    </row>
    <row r="91" spans="1:11" ht="38.25" x14ac:dyDescent="0.2">
      <c r="A91" s="27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1" ht="38.25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1" ht="25.5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1" ht="5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1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1" ht="38.25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3985404.08</v>
      </c>
      <c r="F113" s="8">
        <v>3332000</v>
      </c>
      <c r="G113" s="8">
        <v>3509000</v>
      </c>
      <c r="H113" s="7"/>
      <c r="I113">
        <v>827404.08</v>
      </c>
    </row>
    <row r="114" spans="1:9" ht="5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3985404.08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827404.08</v>
      </c>
    </row>
    <row r="116" spans="1:9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456000</v>
      </c>
      <c r="F118" s="8">
        <v>175000</v>
      </c>
      <c r="G118" s="8">
        <v>175000</v>
      </c>
      <c r="H118" s="7"/>
    </row>
    <row r="119" spans="1:9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175000</v>
      </c>
      <c r="G120" s="10">
        <f>SUM(G116:G119)</f>
        <v>175000</v>
      </c>
      <c r="H120" s="9"/>
      <c r="I120" s="10">
        <f>SUM(I116:I119)</f>
        <v>0</v>
      </c>
    </row>
    <row r="121" spans="1:9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103"/>
      <c r="B123" s="98"/>
      <c r="C123" s="80"/>
      <c r="D123" s="7" t="s">
        <v>9</v>
      </c>
      <c r="E123" s="8">
        <v>1843000</v>
      </c>
      <c r="F123" s="8">
        <v>1843000</v>
      </c>
      <c r="G123" s="8">
        <v>1541000</v>
      </c>
      <c r="H123" s="7"/>
    </row>
    <row r="124" spans="1:9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104"/>
      <c r="B125" s="99"/>
      <c r="C125" s="81"/>
      <c r="D125" s="9" t="s">
        <v>10</v>
      </c>
      <c r="E125" s="10">
        <f>SUM(E121:E124)</f>
        <v>1843000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0</v>
      </c>
    </row>
    <row r="126" spans="1:9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9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9" ht="25.5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</row>
    <row r="129" spans="1:9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0</v>
      </c>
    </row>
    <row r="131" spans="1:9" ht="38.25" x14ac:dyDescent="0.2">
      <c r="A131" s="27" t="s">
        <v>64</v>
      </c>
      <c r="B131" s="97" t="s">
        <v>69</v>
      </c>
      <c r="C131" s="80"/>
      <c r="D131" s="7" t="s">
        <v>7</v>
      </c>
      <c r="E131" s="8">
        <f t="shared" ref="E131:G134" si="12">E136+E141+E146+E151</f>
        <v>13247018</v>
      </c>
      <c r="F131" s="8">
        <f t="shared" si="12"/>
        <v>12607415</v>
      </c>
      <c r="G131" s="8">
        <f t="shared" si="12"/>
        <v>12887915</v>
      </c>
      <c r="H131" s="7"/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f t="shared" si="12"/>
        <v>248595.77</v>
      </c>
      <c r="F132" s="8">
        <f t="shared" si="12"/>
        <v>394030.24</v>
      </c>
      <c r="G132" s="8">
        <f t="shared" si="12"/>
        <v>269263.40000000002</v>
      </c>
      <c r="H132" s="7"/>
    </row>
    <row r="133" spans="1:9" ht="25.5" x14ac:dyDescent="0.2">
      <c r="A133" s="3" t="s">
        <v>0</v>
      </c>
      <c r="B133" s="98"/>
      <c r="C133" s="80"/>
      <c r="D133" s="7" t="s">
        <v>9</v>
      </c>
      <c r="E133" s="8">
        <f t="shared" si="12"/>
        <v>2054930</v>
      </c>
      <c r="F133" s="8">
        <f t="shared" si="12"/>
        <v>2054930</v>
      </c>
      <c r="G133" s="8">
        <f t="shared" si="12"/>
        <v>2054930</v>
      </c>
      <c r="H133" s="7"/>
    </row>
    <row r="134" spans="1:9" ht="51" x14ac:dyDescent="0.2">
      <c r="A134" s="3" t="s">
        <v>0</v>
      </c>
      <c r="B134" s="98"/>
      <c r="C134" s="80"/>
      <c r="D134" s="20" t="s">
        <v>105</v>
      </c>
      <c r="E134" s="8">
        <f t="shared" si="12"/>
        <v>0</v>
      </c>
      <c r="F134" s="8">
        <f t="shared" si="12"/>
        <v>0</v>
      </c>
      <c r="G134" s="8">
        <f t="shared" si="12"/>
        <v>0</v>
      </c>
      <c r="H134" s="7"/>
    </row>
    <row r="135" spans="1:9" x14ac:dyDescent="0.2">
      <c r="A135" s="5" t="s">
        <v>0</v>
      </c>
      <c r="B135" s="99"/>
      <c r="C135" s="81"/>
      <c r="D135" s="18" t="s">
        <v>10</v>
      </c>
      <c r="E135" s="19">
        <f>SUM(E131:E134)</f>
        <v>15550543.77</v>
      </c>
      <c r="F135" s="19">
        <f>SUM(F131:F134)</f>
        <v>15056375.24</v>
      </c>
      <c r="G135" s="19">
        <f>SUM(G131:G134)</f>
        <v>15212108.4</v>
      </c>
      <c r="H135" s="18"/>
      <c r="I135" s="19">
        <f>SUM(I131:I134)</f>
        <v>0</v>
      </c>
    </row>
    <row r="136" spans="1:9" ht="38.25" x14ac:dyDescent="0.2">
      <c r="A136" s="27" t="s">
        <v>65</v>
      </c>
      <c r="B136" s="97" t="s">
        <v>70</v>
      </c>
      <c r="C136" s="80" t="s">
        <v>93</v>
      </c>
      <c r="D136" s="7" t="s">
        <v>7</v>
      </c>
      <c r="E136" s="8">
        <v>13190018</v>
      </c>
      <c r="F136" s="8">
        <v>12556415</v>
      </c>
      <c r="G136" s="8">
        <v>12836915</v>
      </c>
      <c r="H136" s="7"/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9" ht="25.5" x14ac:dyDescent="0.2">
      <c r="A138" s="3" t="s">
        <v>0</v>
      </c>
      <c r="B138" s="98"/>
      <c r="C138" s="80"/>
      <c r="D138" s="7" t="s">
        <v>9</v>
      </c>
      <c r="E138" s="8"/>
      <c r="F138" s="8"/>
      <c r="G138" s="8"/>
      <c r="H138" s="7"/>
    </row>
    <row r="139" spans="1:9" ht="51" x14ac:dyDescent="0.2">
      <c r="A139" s="3" t="s">
        <v>0</v>
      </c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5" t="s">
        <v>0</v>
      </c>
      <c r="B140" s="99"/>
      <c r="C140" s="81"/>
      <c r="D140" s="9" t="s">
        <v>10</v>
      </c>
      <c r="E140" s="10">
        <f>SUM(E136:E139)</f>
        <v>13190018</v>
      </c>
      <c r="F140" s="10">
        <f>SUM(F136:F139)</f>
        <v>12556415</v>
      </c>
      <c r="G140" s="10">
        <f>SUM(G136:G139)</f>
        <v>12836915</v>
      </c>
      <c r="H140" s="9"/>
      <c r="I140" s="10">
        <f>SUM(I136:I139)</f>
        <v>0</v>
      </c>
    </row>
    <row r="141" spans="1:9" ht="38.25" x14ac:dyDescent="0.2">
      <c r="A141" s="106" t="s">
        <v>66</v>
      </c>
      <c r="B141" s="97" t="s">
        <v>71</v>
      </c>
      <c r="C141" s="80" t="s">
        <v>93</v>
      </c>
      <c r="D141" s="7" t="s">
        <v>7</v>
      </c>
      <c r="E141" s="8">
        <v>57000</v>
      </c>
      <c r="F141" s="8">
        <v>51000</v>
      </c>
      <c r="G141" s="8">
        <v>51000</v>
      </c>
      <c r="H141" s="7"/>
    </row>
    <row r="142" spans="1:9" ht="38.25" x14ac:dyDescent="0.2">
      <c r="A142" s="103"/>
      <c r="B142" s="98"/>
      <c r="C142" s="80"/>
      <c r="D142" s="7" t="s">
        <v>8</v>
      </c>
      <c r="E142" s="8">
        <v>248595.77</v>
      </c>
      <c r="F142" s="8">
        <v>394030.24</v>
      </c>
      <c r="G142" s="8">
        <v>269263.40000000002</v>
      </c>
      <c r="H142" s="7"/>
    </row>
    <row r="143" spans="1:9" ht="25.5" x14ac:dyDescent="0.2">
      <c r="A143" s="103"/>
      <c r="B143" s="98"/>
      <c r="C143" s="80"/>
      <c r="D143" s="7" t="s">
        <v>9</v>
      </c>
      <c r="E143" s="8">
        <v>0</v>
      </c>
      <c r="F143" s="8">
        <v>0</v>
      </c>
      <c r="G143" s="8">
        <v>0</v>
      </c>
      <c r="H143" s="7"/>
    </row>
    <row r="144" spans="1:9" ht="5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104"/>
      <c r="B145" s="99"/>
      <c r="C145" s="81"/>
      <c r="D145" s="9" t="s">
        <v>10</v>
      </c>
      <c r="E145" s="10">
        <f>SUM(E141:E144)</f>
        <v>305595.77</v>
      </c>
      <c r="F145" s="10">
        <f>SUM(F141:F144)</f>
        <v>445030.24</v>
      </c>
      <c r="G145" s="10">
        <f>SUM(G141:G144)</f>
        <v>320263.40000000002</v>
      </c>
      <c r="H145" s="9"/>
      <c r="I145" s="10">
        <f>SUM(I141:I144)</f>
        <v>0</v>
      </c>
    </row>
    <row r="146" spans="1:9" ht="38.25" x14ac:dyDescent="0.2">
      <c r="A146" s="106" t="s">
        <v>67</v>
      </c>
      <c r="B146" s="97" t="s">
        <v>72</v>
      </c>
      <c r="C146" s="80" t="s">
        <v>98</v>
      </c>
      <c r="D146" s="7" t="s">
        <v>7</v>
      </c>
      <c r="E146" s="8">
        <v>0</v>
      </c>
      <c r="F146" s="8">
        <v>0</v>
      </c>
      <c r="G146" s="8">
        <v>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1796711</v>
      </c>
      <c r="F148" s="8">
        <v>1796711</v>
      </c>
      <c r="G148" s="8">
        <v>1796711</v>
      </c>
      <c r="H148" s="7"/>
    </row>
    <row r="149" spans="1:9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1796711</v>
      </c>
      <c r="F150" s="10">
        <f>SUM(F146:F149)</f>
        <v>1796711</v>
      </c>
      <c r="G150" s="10">
        <f>SUM(G146:G149)</f>
        <v>1796711</v>
      </c>
      <c r="H150" s="9"/>
      <c r="I150" s="10">
        <f>SUM(I146:I149)</f>
        <v>0</v>
      </c>
    </row>
    <row r="151" spans="1:9" ht="38.25" x14ac:dyDescent="0.2">
      <c r="A151" s="106" t="s">
        <v>68</v>
      </c>
      <c r="B151" s="107" t="s">
        <v>87</v>
      </c>
      <c r="C151" s="80" t="s">
        <v>101</v>
      </c>
      <c r="D151" s="7" t="s">
        <v>7</v>
      </c>
      <c r="E151" s="8"/>
      <c r="F151" s="8"/>
      <c r="G151" s="8"/>
      <c r="H151" s="7"/>
    </row>
    <row r="152" spans="1:9" ht="38.25" x14ac:dyDescent="0.2">
      <c r="A152" s="103"/>
      <c r="B152" s="10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108"/>
      <c r="C153" s="80"/>
      <c r="D153" s="7" t="s">
        <v>9</v>
      </c>
      <c r="E153" s="8">
        <v>258219</v>
      </c>
      <c r="F153" s="8">
        <v>258219</v>
      </c>
      <c r="G153" s="8">
        <v>258219</v>
      </c>
      <c r="H153" s="7"/>
    </row>
    <row r="154" spans="1:9" ht="51" x14ac:dyDescent="0.2">
      <c r="A154" s="103"/>
      <c r="B154" s="10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109"/>
      <c r="C155" s="81"/>
      <c r="D155" s="9" t="s">
        <v>10</v>
      </c>
      <c r="E155" s="10">
        <f>SUM(E151:E154)</f>
        <v>258219</v>
      </c>
      <c r="F155" s="10">
        <f>SUM(F151:F154)</f>
        <v>258219</v>
      </c>
      <c r="G155" s="10">
        <f>SUM(G151:G154)</f>
        <v>258219</v>
      </c>
      <c r="H155" s="9"/>
      <c r="I155" s="10">
        <f>SUM(I151:I154)</f>
        <v>0</v>
      </c>
    </row>
    <row r="156" spans="1:9" ht="38.25" x14ac:dyDescent="0.2">
      <c r="A156" s="27" t="s">
        <v>73</v>
      </c>
      <c r="B156" s="97" t="s">
        <v>75</v>
      </c>
      <c r="C156" s="80"/>
      <c r="D156" s="7" t="s">
        <v>7</v>
      </c>
      <c r="E156" s="8">
        <f t="shared" ref="E156:G159" si="13">E161</f>
        <v>0</v>
      </c>
      <c r="F156" s="8">
        <f t="shared" si="13"/>
        <v>0</v>
      </c>
      <c r="G156" s="8">
        <f t="shared" si="13"/>
        <v>0</v>
      </c>
      <c r="H156" s="7"/>
    </row>
    <row r="157" spans="1:9" ht="38.25" x14ac:dyDescent="0.2">
      <c r="A157" s="3" t="s">
        <v>0</v>
      </c>
      <c r="B157" s="98"/>
      <c r="C157" s="80"/>
      <c r="D157" s="7" t="s">
        <v>8</v>
      </c>
      <c r="E157" s="8">
        <f t="shared" si="13"/>
        <v>0</v>
      </c>
      <c r="F157" s="8">
        <f t="shared" si="13"/>
        <v>0</v>
      </c>
      <c r="G157" s="8">
        <f t="shared" si="13"/>
        <v>0</v>
      </c>
      <c r="H157" s="7"/>
    </row>
    <row r="158" spans="1:9" ht="25.5" x14ac:dyDescent="0.2">
      <c r="A158" s="3" t="s">
        <v>0</v>
      </c>
      <c r="B158" s="98"/>
      <c r="C158" s="80"/>
      <c r="D158" s="7" t="s">
        <v>9</v>
      </c>
      <c r="E158" s="8">
        <f t="shared" si="13"/>
        <v>832000</v>
      </c>
      <c r="F158" s="8">
        <f t="shared" si="13"/>
        <v>812000</v>
      </c>
      <c r="G158" s="8">
        <f t="shared" si="13"/>
        <v>812000</v>
      </c>
      <c r="H158" s="7"/>
    </row>
    <row r="159" spans="1:9" ht="51" x14ac:dyDescent="0.2">
      <c r="A159" s="3" t="s">
        <v>0</v>
      </c>
      <c r="B159" s="98"/>
      <c r="C159" s="80"/>
      <c r="D159" s="20" t="s">
        <v>105</v>
      </c>
      <c r="E159" s="8">
        <f t="shared" si="13"/>
        <v>0</v>
      </c>
      <c r="F159" s="8">
        <f t="shared" si="13"/>
        <v>0</v>
      </c>
      <c r="G159" s="8">
        <f t="shared" si="13"/>
        <v>0</v>
      </c>
      <c r="H159" s="7"/>
    </row>
    <row r="160" spans="1:9" x14ac:dyDescent="0.2">
      <c r="A160" s="5" t="s">
        <v>0</v>
      </c>
      <c r="B160" s="99"/>
      <c r="C160" s="81"/>
      <c r="D160" s="18" t="s">
        <v>10</v>
      </c>
      <c r="E160" s="19">
        <f>SUM(E156:E159)</f>
        <v>832000</v>
      </c>
      <c r="F160" s="19">
        <f>SUM(F156:F159)</f>
        <v>812000</v>
      </c>
      <c r="G160" s="19">
        <f>SUM(G156:G159)</f>
        <v>812000</v>
      </c>
      <c r="H160" s="18"/>
      <c r="I160" s="19">
        <f>SUM(I156:I159)</f>
        <v>0</v>
      </c>
    </row>
    <row r="161" spans="1:9" ht="38.25" x14ac:dyDescent="0.2">
      <c r="A161" s="27" t="s">
        <v>74</v>
      </c>
      <c r="B161" s="97" t="s">
        <v>76</v>
      </c>
      <c r="C161" s="80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9" ht="38.25" x14ac:dyDescent="0.2">
      <c r="A162" s="3" t="s">
        <v>0</v>
      </c>
      <c r="B162" s="98"/>
      <c r="C162" s="80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9" ht="25.5" x14ac:dyDescent="0.2">
      <c r="A163" s="3" t="s">
        <v>0</v>
      </c>
      <c r="B163" s="98"/>
      <c r="C163" s="80"/>
      <c r="D163" s="7" t="s">
        <v>9</v>
      </c>
      <c r="E163" s="8">
        <v>832000</v>
      </c>
      <c r="F163" s="8">
        <v>812000</v>
      </c>
      <c r="G163" s="8">
        <v>812000</v>
      </c>
      <c r="H163" s="7"/>
    </row>
    <row r="164" spans="1:9" ht="51" x14ac:dyDescent="0.2">
      <c r="A164" s="3" t="s">
        <v>0</v>
      </c>
      <c r="B164" s="98"/>
      <c r="C164" s="80"/>
      <c r="D164" s="20" t="s">
        <v>105</v>
      </c>
      <c r="E164" s="8">
        <v>0</v>
      </c>
      <c r="F164" s="8">
        <v>0</v>
      </c>
      <c r="G164" s="8">
        <v>0</v>
      </c>
      <c r="H164" s="7"/>
    </row>
    <row r="165" spans="1:9" x14ac:dyDescent="0.2">
      <c r="A165" s="5" t="s">
        <v>0</v>
      </c>
      <c r="B165" s="99"/>
      <c r="C165" s="81"/>
      <c r="D165" s="9" t="s">
        <v>10</v>
      </c>
      <c r="E165" s="10">
        <f>SUM(E161:E164)</f>
        <v>832000</v>
      </c>
      <c r="F165" s="10">
        <f>SUM(F161:F164)</f>
        <v>812000</v>
      </c>
      <c r="G165" s="10">
        <f>SUM(G161:G164)</f>
        <v>812000</v>
      </c>
      <c r="H165" s="9"/>
      <c r="I165" s="10">
        <f>SUM(I161:I164)</f>
        <v>0</v>
      </c>
    </row>
    <row r="166" spans="1:9" ht="38.25" x14ac:dyDescent="0.2">
      <c r="A166" s="27" t="s">
        <v>77</v>
      </c>
      <c r="B166" s="97" t="s">
        <v>81</v>
      </c>
      <c r="C166" s="80"/>
      <c r="D166" s="7" t="s">
        <v>7</v>
      </c>
      <c r="E166" s="8">
        <f t="shared" ref="E166:G167" si="14">E171+E176</f>
        <v>295980</v>
      </c>
      <c r="F166" s="8">
        <f t="shared" si="14"/>
        <v>295980</v>
      </c>
      <c r="G166" s="8">
        <f t="shared" si="14"/>
        <v>295980</v>
      </c>
      <c r="H166" s="7"/>
    </row>
    <row r="167" spans="1:9" ht="38.25" x14ac:dyDescent="0.2">
      <c r="A167" s="3" t="s">
        <v>0</v>
      </c>
      <c r="B167" s="98"/>
      <c r="C167" s="80"/>
      <c r="D167" s="7" t="s">
        <v>8</v>
      </c>
      <c r="E167" s="8">
        <f t="shared" si="14"/>
        <v>0</v>
      </c>
      <c r="F167" s="8">
        <f t="shared" si="14"/>
        <v>0</v>
      </c>
      <c r="G167" s="8">
        <f t="shared" si="14"/>
        <v>0</v>
      </c>
      <c r="H167" s="7"/>
    </row>
    <row r="168" spans="1:9" ht="25.5" x14ac:dyDescent="0.2">
      <c r="A168" s="3" t="s">
        <v>0</v>
      </c>
      <c r="B168" s="98"/>
      <c r="C168" s="80"/>
      <c r="D168" s="7" t="s">
        <v>9</v>
      </c>
      <c r="E168" s="8">
        <f>E173+E178+E183</f>
        <v>15220800</v>
      </c>
      <c r="F168" s="8">
        <f>F173+F178+F183</f>
        <v>15853620</v>
      </c>
      <c r="G168" s="8">
        <f>G173+G178+G183</f>
        <v>17363100</v>
      </c>
      <c r="H168" s="7"/>
    </row>
    <row r="169" spans="1:9" ht="51" x14ac:dyDescent="0.2">
      <c r="A169" s="3" t="s">
        <v>0</v>
      </c>
      <c r="B169" s="98"/>
      <c r="C169" s="80"/>
      <c r="D169" s="20" t="s">
        <v>105</v>
      </c>
      <c r="E169" s="8">
        <f t="shared" ref="E169:G169" si="15">E174+E179</f>
        <v>816500</v>
      </c>
      <c r="F169" s="8">
        <f t="shared" si="15"/>
        <v>816500</v>
      </c>
      <c r="G169" s="8">
        <f t="shared" si="15"/>
        <v>816500</v>
      </c>
      <c r="H169" s="7"/>
    </row>
    <row r="170" spans="1:9" x14ac:dyDescent="0.2">
      <c r="A170" s="5" t="s">
        <v>0</v>
      </c>
      <c r="B170" s="99"/>
      <c r="C170" s="81"/>
      <c r="D170" s="18" t="s">
        <v>10</v>
      </c>
      <c r="E170" s="19">
        <f>SUM(E166:E169)</f>
        <v>16333280</v>
      </c>
      <c r="F170" s="19">
        <f>SUM(F166:F169)</f>
        <v>16966100</v>
      </c>
      <c r="G170" s="19">
        <f>SUM(G166:G169)</f>
        <v>18475580</v>
      </c>
      <c r="H170" s="18"/>
      <c r="I170" s="19">
        <f>SUM(I166:I169)</f>
        <v>0</v>
      </c>
    </row>
    <row r="171" spans="1:9" ht="38.25" x14ac:dyDescent="0.2">
      <c r="A171" s="27" t="s">
        <v>78</v>
      </c>
      <c r="B171" s="97" t="s">
        <v>104</v>
      </c>
      <c r="C171" s="80" t="s">
        <v>103</v>
      </c>
      <c r="D171" s="7" t="s">
        <v>7</v>
      </c>
      <c r="E171" s="8"/>
      <c r="F171" s="8"/>
      <c r="G171" s="8"/>
      <c r="H171" s="7"/>
    </row>
    <row r="172" spans="1:9" ht="38.25" x14ac:dyDescent="0.2">
      <c r="A172" s="3" t="s">
        <v>0</v>
      </c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9" ht="25.5" x14ac:dyDescent="0.2">
      <c r="A173" s="3" t="s">
        <v>0</v>
      </c>
      <c r="B173" s="98"/>
      <c r="C173" s="80"/>
      <c r="D173" s="7" t="s">
        <v>9</v>
      </c>
      <c r="E173" s="8">
        <v>12903300</v>
      </c>
      <c r="F173" s="8">
        <v>13536120</v>
      </c>
      <c r="G173" s="8">
        <v>15045600</v>
      </c>
      <c r="H173" s="7"/>
    </row>
    <row r="174" spans="1:9" ht="51" x14ac:dyDescent="0.2">
      <c r="A174" s="3" t="s">
        <v>0</v>
      </c>
      <c r="B174" s="98"/>
      <c r="C174" s="80"/>
      <c r="D174" s="20" t="s">
        <v>105</v>
      </c>
      <c r="E174" s="21">
        <v>816500</v>
      </c>
      <c r="F174" s="21">
        <v>816500</v>
      </c>
      <c r="G174" s="21">
        <v>816500</v>
      </c>
      <c r="H174" s="7"/>
    </row>
    <row r="175" spans="1:9" x14ac:dyDescent="0.2">
      <c r="A175" s="5" t="s">
        <v>0</v>
      </c>
      <c r="B175" s="99"/>
      <c r="C175" s="81"/>
      <c r="D175" s="9" t="s">
        <v>10</v>
      </c>
      <c r="E175" s="10">
        <f>SUM(E171:E174)</f>
        <v>13719800</v>
      </c>
      <c r="F175" s="10">
        <f>SUM(F171:F174)</f>
        <v>14352620</v>
      </c>
      <c r="G175" s="10">
        <f>SUM(G171:G174)</f>
        <v>15862100</v>
      </c>
      <c r="H175" s="9"/>
      <c r="I175" s="10">
        <f>SUM(I171:I174)</f>
        <v>0</v>
      </c>
    </row>
    <row r="176" spans="1:9" ht="38.25" x14ac:dyDescent="0.2">
      <c r="A176" s="106" t="s">
        <v>79</v>
      </c>
      <c r="B176" s="97" t="s">
        <v>83</v>
      </c>
      <c r="C176" s="80" t="s">
        <v>103</v>
      </c>
      <c r="D176" s="7" t="s">
        <v>7</v>
      </c>
      <c r="E176" s="8">
        <v>295980</v>
      </c>
      <c r="F176" s="8">
        <v>295980</v>
      </c>
      <c r="G176" s="8">
        <v>295980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0</v>
      </c>
      <c r="F178" s="8">
        <v>0</v>
      </c>
      <c r="G178" s="8">
        <v>0</v>
      </c>
      <c r="H178" s="7"/>
    </row>
    <row r="179" spans="1:9" ht="5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295980</v>
      </c>
      <c r="F180" s="10">
        <f>SUM(F176:F179)</f>
        <v>295980</v>
      </c>
      <c r="G180" s="10">
        <f>SUM(G176:G179)</f>
        <v>295980</v>
      </c>
      <c r="H180" s="9"/>
      <c r="I180" s="10">
        <f>SUM(I176:I179)</f>
        <v>0</v>
      </c>
    </row>
    <row r="181" spans="1:9" ht="38.25" x14ac:dyDescent="0.2">
      <c r="A181" s="106" t="s">
        <v>88</v>
      </c>
      <c r="B181" s="97" t="s">
        <v>89</v>
      </c>
      <c r="C181" s="80" t="s">
        <v>98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2317500</v>
      </c>
      <c r="F183" s="8">
        <v>2317500</v>
      </c>
      <c r="G183" s="8">
        <v>2317500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2317500</v>
      </c>
      <c r="F185" s="10">
        <f>SUM(F181:F184)</f>
        <v>2317500</v>
      </c>
      <c r="G185" s="10">
        <f>SUM(G181:G184)</f>
        <v>2317500</v>
      </c>
      <c r="H185" s="9"/>
      <c r="I185" s="10">
        <f>SUM(I181:I184)</f>
        <v>0</v>
      </c>
    </row>
    <row r="186" spans="1:9" ht="38.25" x14ac:dyDescent="0.2">
      <c r="A186" s="27" t="s">
        <v>80</v>
      </c>
      <c r="B186" s="97" t="s">
        <v>84</v>
      </c>
      <c r="C186" s="80"/>
      <c r="D186" s="7" t="s">
        <v>7</v>
      </c>
      <c r="E186" s="8">
        <f t="shared" ref="E186:G189" si="16">E191</f>
        <v>0</v>
      </c>
      <c r="F186" s="8">
        <f t="shared" si="16"/>
        <v>0</v>
      </c>
      <c r="G186" s="8">
        <f t="shared" si="16"/>
        <v>0</v>
      </c>
      <c r="H186" s="7"/>
    </row>
    <row r="187" spans="1:9" ht="38.25" x14ac:dyDescent="0.2">
      <c r="A187" s="3" t="s">
        <v>0</v>
      </c>
      <c r="B187" s="98"/>
      <c r="C187" s="80"/>
      <c r="D187" s="7" t="s">
        <v>8</v>
      </c>
      <c r="E187" s="8">
        <f t="shared" si="16"/>
        <v>0</v>
      </c>
      <c r="F187" s="8">
        <f t="shared" si="16"/>
        <v>0</v>
      </c>
      <c r="G187" s="8">
        <f t="shared" si="16"/>
        <v>0</v>
      </c>
      <c r="H187" s="7"/>
    </row>
    <row r="188" spans="1:9" ht="25.5" x14ac:dyDescent="0.2">
      <c r="A188" s="3" t="s">
        <v>0</v>
      </c>
      <c r="B188" s="98"/>
      <c r="C188" s="80"/>
      <c r="D188" s="7" t="s">
        <v>9</v>
      </c>
      <c r="E188" s="8">
        <f t="shared" si="16"/>
        <v>130000</v>
      </c>
      <c r="F188" s="8">
        <f t="shared" si="16"/>
        <v>115000</v>
      </c>
      <c r="G188" s="8">
        <f t="shared" si="16"/>
        <v>115000</v>
      </c>
      <c r="H188" s="7"/>
    </row>
    <row r="189" spans="1:9" ht="51" x14ac:dyDescent="0.2">
      <c r="A189" s="3" t="s">
        <v>0</v>
      </c>
      <c r="B189" s="98"/>
      <c r="C189" s="80"/>
      <c r="D189" s="20" t="s">
        <v>105</v>
      </c>
      <c r="E189" s="8">
        <f t="shared" si="16"/>
        <v>0</v>
      </c>
      <c r="F189" s="8">
        <f t="shared" si="16"/>
        <v>0</v>
      </c>
      <c r="G189" s="8">
        <f t="shared" si="16"/>
        <v>0</v>
      </c>
      <c r="H189" s="7"/>
    </row>
    <row r="190" spans="1:9" x14ac:dyDescent="0.2">
      <c r="A190" s="5" t="s">
        <v>0</v>
      </c>
      <c r="B190" s="99"/>
      <c r="C190" s="81"/>
      <c r="D190" s="18" t="s">
        <v>10</v>
      </c>
      <c r="E190" s="19">
        <f>SUM(E186:E189)</f>
        <v>130000</v>
      </c>
      <c r="F190" s="19">
        <f>SUM(F186:F189)</f>
        <v>115000</v>
      </c>
      <c r="G190" s="19">
        <f>SUM(G186:G189)</f>
        <v>115000</v>
      </c>
      <c r="H190" s="18"/>
      <c r="I190" s="19">
        <f>SUM(I186:I189)</f>
        <v>0</v>
      </c>
    </row>
    <row r="191" spans="1:9" ht="38.25" x14ac:dyDescent="0.2">
      <c r="A191" s="27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v>130000</v>
      </c>
      <c r="F193" s="8">
        <v>115000</v>
      </c>
      <c r="G193" s="8">
        <v>115000</v>
      </c>
      <c r="H193" s="7"/>
    </row>
    <row r="194" spans="1:9" ht="5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5" t="s">
        <v>0</v>
      </c>
      <c r="B195" s="99"/>
      <c r="C195" s="81"/>
      <c r="D195" s="9" t="s">
        <v>10</v>
      </c>
      <c r="E195" s="10">
        <f>SUM(E191:E194)</f>
        <v>130000</v>
      </c>
      <c r="F195" s="10">
        <f>SUM(F191:F194)</f>
        <v>115000</v>
      </c>
      <c r="G195" s="10">
        <f>SUM(G191:G194)</f>
        <v>115000</v>
      </c>
      <c r="H195" s="9"/>
      <c r="I195" s="10">
        <f>SUM(I191:I194)</f>
        <v>0</v>
      </c>
    </row>
  </sheetData>
  <mergeCells count="97">
    <mergeCell ref="B186:B190"/>
    <mergeCell ref="C186:C190"/>
    <mergeCell ref="B191:B195"/>
    <mergeCell ref="C191:C195"/>
    <mergeCell ref="B171:B175"/>
    <mergeCell ref="C171:C175"/>
    <mergeCell ref="A176:A180"/>
    <mergeCell ref="B176:B180"/>
    <mergeCell ref="C176:C180"/>
    <mergeCell ref="A181:A185"/>
    <mergeCell ref="B181:B185"/>
    <mergeCell ref="C181:C185"/>
    <mergeCell ref="B156:B160"/>
    <mergeCell ref="C156:C160"/>
    <mergeCell ref="B161:B165"/>
    <mergeCell ref="C161:C165"/>
    <mergeCell ref="B166:B170"/>
    <mergeCell ref="C166:C170"/>
    <mergeCell ref="A146:A150"/>
    <mergeCell ref="B146:B150"/>
    <mergeCell ref="C146:C150"/>
    <mergeCell ref="A151:A155"/>
    <mergeCell ref="B151:B155"/>
    <mergeCell ref="C151:C155"/>
    <mergeCell ref="B131:B135"/>
    <mergeCell ref="C131:C135"/>
    <mergeCell ref="B136:B140"/>
    <mergeCell ref="C136:C140"/>
    <mergeCell ref="A141:A145"/>
    <mergeCell ref="B141:B145"/>
    <mergeCell ref="C141:C145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71:A75"/>
    <mergeCell ref="B71:B75"/>
    <mergeCell ref="C71:C75"/>
    <mergeCell ref="B76:B80"/>
    <mergeCell ref="C76:C8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pane xSplit="1" ySplit="5" topLeftCell="B150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 t="s">
        <v>0</v>
      </c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E11+E46+E61+E76+E86+E131+E156+E166+E186</f>
        <v>14531232.199999999</v>
      </c>
      <c r="F6" s="8">
        <f t="shared" si="0"/>
        <v>13891629.199999999</v>
      </c>
      <c r="G6" s="8">
        <f t="shared" si="0"/>
        <v>14172129.199999999</v>
      </c>
      <c r="H6" s="7"/>
      <c r="I6" s="8">
        <f t="shared" ref="I6" si="1">I11+I46+I61+I76+I86+I131+I156+I166+I186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787499.77</v>
      </c>
      <c r="F7" s="8">
        <f t="shared" si="0"/>
        <v>880118.24</v>
      </c>
      <c r="G7" s="8">
        <f t="shared" si="0"/>
        <v>774071.4</v>
      </c>
      <c r="H7" s="7"/>
      <c r="I7" s="8">
        <f t="shared" ref="I7" si="2">I12+I47+I62+I77+I87+I132+I157+I167+I187</f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51165750</v>
      </c>
      <c r="F8" s="8">
        <f t="shared" si="0"/>
        <v>50441872</v>
      </c>
      <c r="G8" s="8">
        <f t="shared" si="0"/>
        <v>51935452</v>
      </c>
      <c r="H8" s="7"/>
      <c r="I8" s="8">
        <f t="shared" ref="I8" si="3">I13+I48+I63+I78+I88+I133+I158+I168+I188</f>
        <v>0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816500</v>
      </c>
      <c r="F9" s="8">
        <f t="shared" si="0"/>
        <v>816500</v>
      </c>
      <c r="G9" s="8">
        <f t="shared" si="0"/>
        <v>816500</v>
      </c>
      <c r="H9" s="17">
        <f>SUM(E9:G9)</f>
        <v>2449500</v>
      </c>
      <c r="I9" s="8">
        <f t="shared" ref="I9" si="4">I14+I49+I64+I79+I89+I134+I159+I169+I189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67300981.969999999</v>
      </c>
      <c r="F10" s="17">
        <f>SUM(F6:F9)</f>
        <v>66030119.439999998</v>
      </c>
      <c r="G10" s="17">
        <f>SUM(G6:G9)</f>
        <v>67698152.599999994</v>
      </c>
      <c r="H10" s="17">
        <f>SUM(E10:G10)</f>
        <v>201029254.00999999</v>
      </c>
      <c r="I10" s="17">
        <f>SUM(I6:I9)</f>
        <v>0</v>
      </c>
    </row>
    <row r="11" spans="1:9" ht="54" customHeight="1" x14ac:dyDescent="0.2">
      <c r="A11" s="23" t="s">
        <v>11</v>
      </c>
      <c r="B11" s="12" t="s">
        <v>22</v>
      </c>
      <c r="C11" s="80"/>
      <c r="D11" s="7" t="s">
        <v>7</v>
      </c>
      <c r="E11" s="8">
        <f t="shared" ref="E11:G14" si="5">E16+E21+E26+E31+E36+E41</f>
        <v>0</v>
      </c>
      <c r="F11" s="8">
        <f t="shared" si="5"/>
        <v>0</v>
      </c>
      <c r="G11" s="8">
        <f t="shared" si="5"/>
        <v>0</v>
      </c>
      <c r="H11" s="8">
        <f>H10-H9</f>
        <v>198579754.00999999</v>
      </c>
    </row>
    <row r="12" spans="1:9" ht="43.35" customHeight="1" x14ac:dyDescent="0.2">
      <c r="A12" s="3" t="s">
        <v>0</v>
      </c>
      <c r="B12" s="4" t="s">
        <v>0</v>
      </c>
      <c r="C12" s="80"/>
      <c r="D12" s="7" t="s">
        <v>8</v>
      </c>
      <c r="E12" s="8">
        <f t="shared" si="5"/>
        <v>538904</v>
      </c>
      <c r="F12" s="8">
        <f t="shared" si="5"/>
        <v>486088</v>
      </c>
      <c r="G12" s="8">
        <f t="shared" si="5"/>
        <v>504808</v>
      </c>
      <c r="H12" s="7"/>
      <c r="I12" s="8">
        <f t="shared" ref="I12" si="6"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5"/>
        <v>23553720</v>
      </c>
      <c r="F13" s="8">
        <f t="shared" si="5"/>
        <v>23893120</v>
      </c>
      <c r="G13" s="8">
        <f t="shared" si="5"/>
        <v>24002220</v>
      </c>
      <c r="H13" s="7"/>
      <c r="I13" s="8">
        <f t="shared" ref="I13" si="7">I18+I23+I28+I33+I38+I43</f>
        <v>0</v>
      </c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7"/>
      <c r="I14" s="8">
        <f t="shared" ref="I14" si="8">I19+I24+I29+I34+I39+I44</f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24092624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0</v>
      </c>
    </row>
    <row r="16" spans="1:9" ht="54" customHeight="1" x14ac:dyDescent="0.2">
      <c r="A16" s="23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1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1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19253410</v>
      </c>
      <c r="F18" s="8">
        <v>19251910</v>
      </c>
      <c r="G18" s="8">
        <v>19251910</v>
      </c>
      <c r="H18" s="7"/>
    </row>
    <row r="19" spans="1:11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1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19253410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1" ht="39" customHeight="1" x14ac:dyDescent="0.2">
      <c r="A21" s="23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1" ht="43.35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1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1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1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1" ht="14.4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1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1" ht="14.45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1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1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1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1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>
        <v>240</v>
      </c>
      <c r="K32">
        <v>-200</v>
      </c>
    </row>
    <row r="33" spans="1:11" ht="14.4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>
        <v>850</v>
      </c>
      <c r="K33">
        <v>200</v>
      </c>
    </row>
    <row r="34" spans="1:11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1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1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11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11" ht="14.45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</row>
    <row r="39" spans="1:11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11" ht="29.25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1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1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1" ht="14.45" customHeight="1" x14ac:dyDescent="0.2">
      <c r="A43" s="82"/>
      <c r="B43" s="95"/>
      <c r="C43" s="88"/>
      <c r="D43" s="7" t="s">
        <v>9</v>
      </c>
      <c r="E43" s="8">
        <v>310000</v>
      </c>
      <c r="F43" s="8">
        <v>310000</v>
      </c>
      <c r="G43" s="8">
        <v>310000</v>
      </c>
      <c r="H43" s="7"/>
    </row>
    <row r="44" spans="1:11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1" ht="14.45" customHeight="1" x14ac:dyDescent="0.2">
      <c r="A45" s="83"/>
      <c r="B45" s="96"/>
      <c r="C45" s="89"/>
      <c r="D45" s="9" t="s">
        <v>10</v>
      </c>
      <c r="E45" s="10">
        <f>SUM(E41:E44)</f>
        <v>310000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1" ht="59.25" customHeight="1" x14ac:dyDescent="0.2">
      <c r="A46" s="23" t="s">
        <v>14</v>
      </c>
      <c r="B46" s="22" t="s">
        <v>36</v>
      </c>
      <c r="C46" s="80"/>
      <c r="D46" s="7" t="s">
        <v>7</v>
      </c>
      <c r="E46" s="8">
        <f t="shared" ref="E46:G49" si="9">E51+E56</f>
        <v>0</v>
      </c>
      <c r="F46" s="8">
        <f t="shared" si="9"/>
        <v>0</v>
      </c>
      <c r="G46" s="8">
        <f t="shared" si="9"/>
        <v>0</v>
      </c>
      <c r="H46" s="7"/>
    </row>
    <row r="47" spans="1:11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9"/>
        <v>0</v>
      </c>
      <c r="F47" s="8">
        <f t="shared" si="9"/>
        <v>0</v>
      </c>
      <c r="G47" s="8">
        <f t="shared" si="9"/>
        <v>0</v>
      </c>
      <c r="H47" s="7"/>
    </row>
    <row r="48" spans="1:11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9"/>
        <v>115000</v>
      </c>
      <c r="F48" s="8">
        <f t="shared" si="9"/>
        <v>115000</v>
      </c>
      <c r="G48" s="8">
        <f t="shared" si="9"/>
        <v>115000</v>
      </c>
      <c r="H48" s="7"/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9"/>
        <v>0</v>
      </c>
      <c r="F49" s="8">
        <f t="shared" si="9"/>
        <v>0</v>
      </c>
      <c r="G49" s="8">
        <f t="shared" si="9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customHeight="1" x14ac:dyDescent="0.2">
      <c r="A51" s="23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x14ac:dyDescent="0.2">
      <c r="A61" s="24" t="s">
        <v>38</v>
      </c>
      <c r="B61" s="97" t="s">
        <v>40</v>
      </c>
      <c r="C61" s="80"/>
      <c r="D61" s="7" t="s">
        <v>7</v>
      </c>
      <c r="E61" s="8">
        <f t="shared" ref="E61:G64" si="10">E66+E71</f>
        <v>781740</v>
      </c>
      <c r="F61" s="8">
        <f t="shared" si="10"/>
        <v>781740</v>
      </c>
      <c r="G61" s="8">
        <f t="shared" si="10"/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f t="shared" si="10"/>
        <v>0</v>
      </c>
      <c r="F62" s="8">
        <f t="shared" si="10"/>
        <v>0</v>
      </c>
      <c r="G62" s="8">
        <f t="shared" si="10"/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f t="shared" si="10"/>
        <v>80000</v>
      </c>
      <c r="F63" s="8">
        <f t="shared" si="10"/>
        <v>80000</v>
      </c>
      <c r="G63" s="8">
        <f t="shared" si="10"/>
        <v>80000</v>
      </c>
      <c r="H63" s="7"/>
    </row>
    <row r="64" spans="1:9" ht="51" x14ac:dyDescent="0.2">
      <c r="A64" s="3" t="s">
        <v>0</v>
      </c>
      <c r="B64" s="98"/>
      <c r="C64" s="80"/>
      <c r="D64" s="20" t="s">
        <v>105</v>
      </c>
      <c r="E64" s="8">
        <f t="shared" si="10"/>
        <v>0</v>
      </c>
      <c r="F64" s="8">
        <f t="shared" si="10"/>
        <v>0</v>
      </c>
      <c r="G64" s="8">
        <f t="shared" si="10"/>
        <v>0</v>
      </c>
      <c r="H64" s="7"/>
    </row>
    <row r="65" spans="1:9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9" ht="38.25" x14ac:dyDescent="0.2">
      <c r="A66" s="24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9" ht="38.25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9" ht="25.5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9" ht="5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9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9" ht="38.25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9" ht="38.25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9" ht="25.5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9" ht="5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9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9" ht="38.25" x14ac:dyDescent="0.2">
      <c r="A76" s="24" t="s">
        <v>42</v>
      </c>
      <c r="B76" s="97" t="s">
        <v>44</v>
      </c>
      <c r="C76" s="80"/>
      <c r="D76" s="7" t="s">
        <v>7</v>
      </c>
      <c r="E76" s="8">
        <f t="shared" ref="E76:G79" si="11">E81</f>
        <v>0</v>
      </c>
      <c r="F76" s="8">
        <f t="shared" si="11"/>
        <v>0</v>
      </c>
      <c r="G76" s="8">
        <f t="shared" si="11"/>
        <v>0</v>
      </c>
      <c r="H76" s="7"/>
    </row>
    <row r="77" spans="1:9" ht="38.25" x14ac:dyDescent="0.2">
      <c r="A77" s="3" t="s">
        <v>0</v>
      </c>
      <c r="B77" s="98"/>
      <c r="C77" s="80"/>
      <c r="D77" s="7" t="s">
        <v>8</v>
      </c>
      <c r="E77" s="8">
        <f t="shared" si="11"/>
        <v>0</v>
      </c>
      <c r="F77" s="8">
        <f t="shared" si="11"/>
        <v>0</v>
      </c>
      <c r="G77" s="8">
        <f t="shared" si="11"/>
        <v>0</v>
      </c>
      <c r="H77" s="7"/>
    </row>
    <row r="78" spans="1:9" ht="25.5" x14ac:dyDescent="0.2">
      <c r="A78" s="3" t="s">
        <v>0</v>
      </c>
      <c r="B78" s="98"/>
      <c r="C78" s="80"/>
      <c r="D78" s="7" t="s">
        <v>9</v>
      </c>
      <c r="E78" s="8">
        <f t="shared" si="11"/>
        <v>2161100</v>
      </c>
      <c r="F78" s="8">
        <f t="shared" si="11"/>
        <v>1997002</v>
      </c>
      <c r="G78" s="8">
        <f t="shared" si="11"/>
        <v>1997002</v>
      </c>
      <c r="H78" s="7"/>
    </row>
    <row r="79" spans="1:9" ht="51" x14ac:dyDescent="0.2">
      <c r="A79" s="3" t="s">
        <v>0</v>
      </c>
      <c r="B79" s="98"/>
      <c r="C79" s="80"/>
      <c r="D79" s="20" t="s">
        <v>105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7"/>
    </row>
    <row r="80" spans="1:9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1" ht="38.25" x14ac:dyDescent="0.2">
      <c r="A81" s="24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1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11" ht="25.5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>
        <v>240</v>
      </c>
      <c r="K83">
        <v>-300</v>
      </c>
    </row>
    <row r="84" spans="1:11" ht="5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>
        <v>850</v>
      </c>
      <c r="K84">
        <v>300</v>
      </c>
    </row>
    <row r="85" spans="1:11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1" ht="38.25" x14ac:dyDescent="0.2">
      <c r="A86" s="24" t="s">
        <v>46</v>
      </c>
      <c r="B86" s="97" t="s">
        <v>48</v>
      </c>
      <c r="C86" s="80"/>
      <c r="D86" s="7" t="s">
        <v>7</v>
      </c>
      <c r="E86" s="8">
        <f t="shared" ref="E86:G89" si="12">E91+E96+E101+E106+E111+E116+E121+E126</f>
        <v>206494.2</v>
      </c>
      <c r="F86" s="8">
        <f t="shared" si="12"/>
        <v>206494.2</v>
      </c>
      <c r="G86" s="8">
        <f t="shared" si="12"/>
        <v>206494.2</v>
      </c>
      <c r="H86" s="7"/>
    </row>
    <row r="87" spans="1:11" ht="38.25" x14ac:dyDescent="0.2">
      <c r="A87" s="3" t="s">
        <v>0</v>
      </c>
      <c r="B87" s="98"/>
      <c r="C87" s="80"/>
      <c r="D87" s="7" t="s">
        <v>8</v>
      </c>
      <c r="E87" s="8">
        <f t="shared" si="12"/>
        <v>0</v>
      </c>
      <c r="F87" s="8">
        <f t="shared" si="12"/>
        <v>0</v>
      </c>
      <c r="G87" s="8">
        <f t="shared" si="12"/>
        <v>0</v>
      </c>
      <c r="H87" s="7"/>
    </row>
    <row r="88" spans="1:11" ht="25.5" x14ac:dyDescent="0.2">
      <c r="A88" s="3" t="s">
        <v>0</v>
      </c>
      <c r="B88" s="98"/>
      <c r="C88" s="80"/>
      <c r="D88" s="7" t="s">
        <v>9</v>
      </c>
      <c r="E88" s="8">
        <f t="shared" si="12"/>
        <v>7018200</v>
      </c>
      <c r="F88" s="8">
        <f t="shared" si="12"/>
        <v>5521200</v>
      </c>
      <c r="G88" s="8">
        <f t="shared" si="12"/>
        <v>5396200</v>
      </c>
      <c r="H88" s="7"/>
    </row>
    <row r="89" spans="1:11" ht="51" x14ac:dyDescent="0.2">
      <c r="A89" s="3" t="s">
        <v>0</v>
      </c>
      <c r="B89" s="98"/>
      <c r="C89" s="80"/>
      <c r="D89" s="20" t="s">
        <v>105</v>
      </c>
      <c r="E89" s="8">
        <f t="shared" si="12"/>
        <v>0</v>
      </c>
      <c r="F89" s="8">
        <f t="shared" si="12"/>
        <v>0</v>
      </c>
      <c r="G89" s="8">
        <f t="shared" si="12"/>
        <v>0</v>
      </c>
      <c r="H89" s="7"/>
    </row>
    <row r="90" spans="1:11" x14ac:dyDescent="0.2">
      <c r="A90" s="5" t="s">
        <v>0</v>
      </c>
      <c r="B90" s="99"/>
      <c r="C90" s="81"/>
      <c r="D90" s="18" t="s">
        <v>10</v>
      </c>
      <c r="E90" s="19">
        <f>SUM(E86:E89)</f>
        <v>7224694.2000000002</v>
      </c>
      <c r="F90" s="19">
        <f>SUM(F86:F89)</f>
        <v>5727694.2000000002</v>
      </c>
      <c r="G90" s="19">
        <f>SUM(G86:G89)</f>
        <v>5602694.2000000002</v>
      </c>
      <c r="H90" s="18"/>
      <c r="I90" s="19">
        <f>SUM(I86:I89)</f>
        <v>0</v>
      </c>
    </row>
    <row r="91" spans="1:11" ht="38.25" x14ac:dyDescent="0.2">
      <c r="A91" s="24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1" ht="38.25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1" ht="25.5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1" ht="5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1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1" ht="38.25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3158000</v>
      </c>
      <c r="F113" s="8">
        <v>3332000</v>
      </c>
      <c r="G113" s="8">
        <v>3509000</v>
      </c>
      <c r="H113" s="7"/>
    </row>
    <row r="114" spans="1:9" ht="5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3158000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0</v>
      </c>
    </row>
    <row r="116" spans="1:9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456000</v>
      </c>
      <c r="F118" s="8">
        <v>175000</v>
      </c>
      <c r="G118" s="8">
        <v>175000</v>
      </c>
      <c r="H118" s="7"/>
      <c r="I118">
        <v>-320000</v>
      </c>
    </row>
    <row r="119" spans="1:9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175000</v>
      </c>
      <c r="G120" s="10">
        <f>SUM(G116:G119)</f>
        <v>175000</v>
      </c>
      <c r="H120" s="9"/>
      <c r="I120" s="10">
        <f>SUM(I116:I119)</f>
        <v>-320000</v>
      </c>
    </row>
    <row r="121" spans="1:9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103"/>
      <c r="B123" s="98"/>
      <c r="C123" s="80"/>
      <c r="D123" s="7" t="s">
        <v>9</v>
      </c>
      <c r="E123" s="8">
        <v>1843000</v>
      </c>
      <c r="F123" s="8">
        <v>1843000</v>
      </c>
      <c r="G123" s="8">
        <v>1541000</v>
      </c>
      <c r="H123" s="7"/>
    </row>
    <row r="124" spans="1:9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104"/>
      <c r="B125" s="99"/>
      <c r="C125" s="81"/>
      <c r="D125" s="9" t="s">
        <v>10</v>
      </c>
      <c r="E125" s="10">
        <f>SUM(E121:E124)</f>
        <v>1843000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0</v>
      </c>
    </row>
    <row r="126" spans="1:9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9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9" ht="25.5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  <c r="I128">
        <v>320000</v>
      </c>
    </row>
    <row r="129" spans="1:9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320000</v>
      </c>
    </row>
    <row r="131" spans="1:9" ht="38.25" x14ac:dyDescent="0.2">
      <c r="A131" s="24" t="s">
        <v>64</v>
      </c>
      <c r="B131" s="97" t="s">
        <v>69</v>
      </c>
      <c r="C131" s="80"/>
      <c r="D131" s="7" t="s">
        <v>7</v>
      </c>
      <c r="E131" s="8">
        <f t="shared" ref="E131:G134" si="13">E136+E141+E146+E151</f>
        <v>13247018</v>
      </c>
      <c r="F131" s="8">
        <f t="shared" si="13"/>
        <v>12607415</v>
      </c>
      <c r="G131" s="8">
        <f t="shared" si="13"/>
        <v>12887915</v>
      </c>
      <c r="H131" s="7"/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f t="shared" si="13"/>
        <v>248595.77</v>
      </c>
      <c r="F132" s="8">
        <f t="shared" si="13"/>
        <v>394030.24</v>
      </c>
      <c r="G132" s="8">
        <f t="shared" si="13"/>
        <v>269263.40000000002</v>
      </c>
      <c r="H132" s="7"/>
    </row>
    <row r="133" spans="1:9" ht="25.5" x14ac:dyDescent="0.2">
      <c r="A133" s="3" t="s">
        <v>0</v>
      </c>
      <c r="B133" s="98"/>
      <c r="C133" s="80"/>
      <c r="D133" s="7" t="s">
        <v>9</v>
      </c>
      <c r="E133" s="8">
        <f t="shared" si="13"/>
        <v>2054930</v>
      </c>
      <c r="F133" s="8">
        <f t="shared" si="13"/>
        <v>2054930</v>
      </c>
      <c r="G133" s="8">
        <f t="shared" si="13"/>
        <v>2054930</v>
      </c>
      <c r="H133" s="7"/>
    </row>
    <row r="134" spans="1:9" ht="51" x14ac:dyDescent="0.2">
      <c r="A134" s="3" t="s">
        <v>0</v>
      </c>
      <c r="B134" s="98"/>
      <c r="C134" s="80"/>
      <c r="D134" s="20" t="s">
        <v>105</v>
      </c>
      <c r="E134" s="8">
        <f t="shared" si="13"/>
        <v>0</v>
      </c>
      <c r="F134" s="8">
        <f t="shared" si="13"/>
        <v>0</v>
      </c>
      <c r="G134" s="8">
        <f t="shared" si="13"/>
        <v>0</v>
      </c>
      <c r="H134" s="7"/>
    </row>
    <row r="135" spans="1:9" x14ac:dyDescent="0.2">
      <c r="A135" s="5" t="s">
        <v>0</v>
      </c>
      <c r="B135" s="99"/>
      <c r="C135" s="81"/>
      <c r="D135" s="18" t="s">
        <v>10</v>
      </c>
      <c r="E135" s="19">
        <f>SUM(E131:E134)</f>
        <v>15550543.77</v>
      </c>
      <c r="F135" s="19">
        <f>SUM(F131:F134)</f>
        <v>15056375.24</v>
      </c>
      <c r="G135" s="19">
        <f>SUM(G131:G134)</f>
        <v>15212108.4</v>
      </c>
      <c r="H135" s="18"/>
      <c r="I135" s="19">
        <f>SUM(I131:I134)</f>
        <v>0</v>
      </c>
    </row>
    <row r="136" spans="1:9" ht="38.25" x14ac:dyDescent="0.2">
      <c r="A136" s="24" t="s">
        <v>65</v>
      </c>
      <c r="B136" s="97" t="s">
        <v>70</v>
      </c>
      <c r="C136" s="80" t="s">
        <v>93</v>
      </c>
      <c r="D136" s="7" t="s">
        <v>7</v>
      </c>
      <c r="E136" s="8">
        <v>13190018</v>
      </c>
      <c r="F136" s="8">
        <v>12556415</v>
      </c>
      <c r="G136" s="8">
        <v>12836915</v>
      </c>
      <c r="H136" s="7"/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9" ht="25.5" x14ac:dyDescent="0.2">
      <c r="A138" s="3" t="s">
        <v>0</v>
      </c>
      <c r="B138" s="98"/>
      <c r="C138" s="80"/>
      <c r="D138" s="7" t="s">
        <v>9</v>
      </c>
      <c r="E138" s="8"/>
      <c r="F138" s="8"/>
      <c r="G138" s="8"/>
      <c r="H138" s="7"/>
    </row>
    <row r="139" spans="1:9" ht="51" x14ac:dyDescent="0.2">
      <c r="A139" s="3" t="s">
        <v>0</v>
      </c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5" t="s">
        <v>0</v>
      </c>
      <c r="B140" s="99"/>
      <c r="C140" s="81"/>
      <c r="D140" s="9" t="s">
        <v>10</v>
      </c>
      <c r="E140" s="10">
        <f>SUM(E136:E139)</f>
        <v>13190018</v>
      </c>
      <c r="F140" s="10">
        <f>SUM(F136:F139)</f>
        <v>12556415</v>
      </c>
      <c r="G140" s="10">
        <f>SUM(G136:G139)</f>
        <v>12836915</v>
      </c>
      <c r="H140" s="9"/>
      <c r="I140" s="10">
        <f>SUM(I136:I139)</f>
        <v>0</v>
      </c>
    </row>
    <row r="141" spans="1:9" ht="38.25" x14ac:dyDescent="0.2">
      <c r="A141" s="106" t="s">
        <v>66</v>
      </c>
      <c r="B141" s="97" t="s">
        <v>71</v>
      </c>
      <c r="C141" s="80" t="s">
        <v>93</v>
      </c>
      <c r="D141" s="7" t="s">
        <v>7</v>
      </c>
      <c r="E141" s="8">
        <v>57000</v>
      </c>
      <c r="F141" s="8">
        <v>51000</v>
      </c>
      <c r="G141" s="8">
        <v>51000</v>
      </c>
      <c r="H141" s="7"/>
    </row>
    <row r="142" spans="1:9" ht="38.25" x14ac:dyDescent="0.2">
      <c r="A142" s="103"/>
      <c r="B142" s="98"/>
      <c r="C142" s="80"/>
      <c r="D142" s="7" t="s">
        <v>8</v>
      </c>
      <c r="E142" s="8">
        <v>248595.77</v>
      </c>
      <c r="F142" s="8">
        <v>394030.24</v>
      </c>
      <c r="G142" s="8">
        <v>269263.40000000002</v>
      </c>
      <c r="H142" s="7"/>
    </row>
    <row r="143" spans="1:9" ht="25.5" x14ac:dyDescent="0.2">
      <c r="A143" s="103"/>
      <c r="B143" s="98"/>
      <c r="C143" s="80"/>
      <c r="D143" s="7" t="s">
        <v>9</v>
      </c>
      <c r="E143" s="8">
        <v>0</v>
      </c>
      <c r="F143" s="8">
        <v>0</v>
      </c>
      <c r="G143" s="8">
        <v>0</v>
      </c>
      <c r="H143" s="7"/>
    </row>
    <row r="144" spans="1:9" ht="5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104"/>
      <c r="B145" s="99"/>
      <c r="C145" s="81"/>
      <c r="D145" s="9" t="s">
        <v>10</v>
      </c>
      <c r="E145" s="10">
        <f>SUM(E141:E144)</f>
        <v>305595.77</v>
      </c>
      <c r="F145" s="10">
        <f>SUM(F141:F144)</f>
        <v>445030.24</v>
      </c>
      <c r="G145" s="10">
        <f>SUM(G141:G144)</f>
        <v>320263.40000000002</v>
      </c>
      <c r="H145" s="9"/>
      <c r="I145" s="10">
        <f>SUM(I141:I144)</f>
        <v>0</v>
      </c>
    </row>
    <row r="146" spans="1:9" ht="38.25" x14ac:dyDescent="0.2">
      <c r="A146" s="106" t="s">
        <v>67</v>
      </c>
      <c r="B146" s="97" t="s">
        <v>72</v>
      </c>
      <c r="C146" s="80" t="s">
        <v>98</v>
      </c>
      <c r="D146" s="7" t="s">
        <v>7</v>
      </c>
      <c r="E146" s="8">
        <v>0</v>
      </c>
      <c r="F146" s="8">
        <v>0</v>
      </c>
      <c r="G146" s="8">
        <v>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1796711</v>
      </c>
      <c r="F148" s="8">
        <v>1796711</v>
      </c>
      <c r="G148" s="8">
        <v>1796711</v>
      </c>
      <c r="H148" s="7"/>
    </row>
    <row r="149" spans="1:9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1796711</v>
      </c>
      <c r="F150" s="10">
        <f>SUM(F146:F149)</f>
        <v>1796711</v>
      </c>
      <c r="G150" s="10">
        <f>SUM(G146:G149)</f>
        <v>1796711</v>
      </c>
      <c r="H150" s="9"/>
      <c r="I150" s="10">
        <f>SUM(I146:I149)</f>
        <v>0</v>
      </c>
    </row>
    <row r="151" spans="1:9" ht="38.25" x14ac:dyDescent="0.2">
      <c r="A151" s="106" t="s">
        <v>68</v>
      </c>
      <c r="B151" s="107" t="s">
        <v>87</v>
      </c>
      <c r="C151" s="80" t="s">
        <v>101</v>
      </c>
      <c r="D151" s="7" t="s">
        <v>7</v>
      </c>
      <c r="E151" s="8"/>
      <c r="F151" s="8"/>
      <c r="G151" s="8"/>
      <c r="H151" s="7"/>
    </row>
    <row r="152" spans="1:9" ht="38.25" x14ac:dyDescent="0.2">
      <c r="A152" s="103"/>
      <c r="B152" s="10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108"/>
      <c r="C153" s="80"/>
      <c r="D153" s="7" t="s">
        <v>9</v>
      </c>
      <c r="E153" s="8">
        <v>258219</v>
      </c>
      <c r="F153" s="8">
        <v>258219</v>
      </c>
      <c r="G153" s="8">
        <v>258219</v>
      </c>
      <c r="H153" s="7"/>
    </row>
    <row r="154" spans="1:9" ht="51" x14ac:dyDescent="0.2">
      <c r="A154" s="103"/>
      <c r="B154" s="10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109"/>
      <c r="C155" s="81"/>
      <c r="D155" s="9" t="s">
        <v>10</v>
      </c>
      <c r="E155" s="10">
        <f>SUM(E151:E154)</f>
        <v>258219</v>
      </c>
      <c r="F155" s="10">
        <f>SUM(F151:F154)</f>
        <v>258219</v>
      </c>
      <c r="G155" s="10">
        <f>SUM(G151:G154)</f>
        <v>258219</v>
      </c>
      <c r="H155" s="9"/>
      <c r="I155" s="10">
        <f>SUM(I151:I154)</f>
        <v>0</v>
      </c>
    </row>
    <row r="156" spans="1:9" ht="38.25" x14ac:dyDescent="0.2">
      <c r="A156" s="24" t="s">
        <v>73</v>
      </c>
      <c r="B156" s="97" t="s">
        <v>75</v>
      </c>
      <c r="C156" s="80"/>
      <c r="D156" s="7" t="s">
        <v>7</v>
      </c>
      <c r="E156" s="8">
        <f t="shared" ref="E156:G159" si="14">E161</f>
        <v>0</v>
      </c>
      <c r="F156" s="8">
        <f t="shared" si="14"/>
        <v>0</v>
      </c>
      <c r="G156" s="8">
        <f t="shared" si="14"/>
        <v>0</v>
      </c>
      <c r="H156" s="7"/>
    </row>
    <row r="157" spans="1:9" ht="38.25" x14ac:dyDescent="0.2">
      <c r="A157" s="3" t="s">
        <v>0</v>
      </c>
      <c r="B157" s="98"/>
      <c r="C157" s="80"/>
      <c r="D157" s="7" t="s">
        <v>8</v>
      </c>
      <c r="E157" s="8">
        <f t="shared" si="14"/>
        <v>0</v>
      </c>
      <c r="F157" s="8">
        <f t="shared" si="14"/>
        <v>0</v>
      </c>
      <c r="G157" s="8">
        <f t="shared" si="14"/>
        <v>0</v>
      </c>
      <c r="H157" s="7"/>
    </row>
    <row r="158" spans="1:9" ht="25.5" x14ac:dyDescent="0.2">
      <c r="A158" s="3" t="s">
        <v>0</v>
      </c>
      <c r="B158" s="98"/>
      <c r="C158" s="80"/>
      <c r="D158" s="7" t="s">
        <v>9</v>
      </c>
      <c r="E158" s="8">
        <f t="shared" si="14"/>
        <v>832000</v>
      </c>
      <c r="F158" s="8">
        <f t="shared" si="14"/>
        <v>812000</v>
      </c>
      <c r="G158" s="8">
        <f t="shared" si="14"/>
        <v>812000</v>
      </c>
      <c r="H158" s="7"/>
    </row>
    <row r="159" spans="1:9" ht="51" x14ac:dyDescent="0.2">
      <c r="A159" s="3" t="s">
        <v>0</v>
      </c>
      <c r="B159" s="98"/>
      <c r="C159" s="80"/>
      <c r="D159" s="20" t="s">
        <v>105</v>
      </c>
      <c r="E159" s="8">
        <f t="shared" si="14"/>
        <v>0</v>
      </c>
      <c r="F159" s="8">
        <f t="shared" si="14"/>
        <v>0</v>
      </c>
      <c r="G159" s="8">
        <f t="shared" si="14"/>
        <v>0</v>
      </c>
      <c r="H159" s="7"/>
    </row>
    <row r="160" spans="1:9" x14ac:dyDescent="0.2">
      <c r="A160" s="5" t="s">
        <v>0</v>
      </c>
      <c r="B160" s="99"/>
      <c r="C160" s="81"/>
      <c r="D160" s="18" t="s">
        <v>10</v>
      </c>
      <c r="E160" s="19">
        <f>SUM(E156:E159)</f>
        <v>832000</v>
      </c>
      <c r="F160" s="19">
        <f>SUM(F156:F159)</f>
        <v>812000</v>
      </c>
      <c r="G160" s="19">
        <f>SUM(G156:G159)</f>
        <v>812000</v>
      </c>
      <c r="H160" s="18"/>
      <c r="I160" s="19">
        <f>SUM(I156:I159)</f>
        <v>0</v>
      </c>
    </row>
    <row r="161" spans="1:9" ht="38.25" x14ac:dyDescent="0.2">
      <c r="A161" s="24" t="s">
        <v>74</v>
      </c>
      <c r="B161" s="97" t="s">
        <v>76</v>
      </c>
      <c r="C161" s="80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9" ht="38.25" x14ac:dyDescent="0.2">
      <c r="A162" s="3" t="s">
        <v>0</v>
      </c>
      <c r="B162" s="98"/>
      <c r="C162" s="80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9" ht="25.5" x14ac:dyDescent="0.2">
      <c r="A163" s="3" t="s">
        <v>0</v>
      </c>
      <c r="B163" s="98"/>
      <c r="C163" s="80"/>
      <c r="D163" s="7" t="s">
        <v>9</v>
      </c>
      <c r="E163" s="8">
        <v>832000</v>
      </c>
      <c r="F163" s="8">
        <v>812000</v>
      </c>
      <c r="G163" s="8">
        <v>812000</v>
      </c>
      <c r="H163" s="7"/>
    </row>
    <row r="164" spans="1:9" ht="51" x14ac:dyDescent="0.2">
      <c r="A164" s="3" t="s">
        <v>0</v>
      </c>
      <c r="B164" s="98"/>
      <c r="C164" s="80"/>
      <c r="D164" s="20" t="s">
        <v>105</v>
      </c>
      <c r="E164" s="8">
        <v>0</v>
      </c>
      <c r="F164" s="8">
        <v>0</v>
      </c>
      <c r="G164" s="8">
        <v>0</v>
      </c>
      <c r="H164" s="7"/>
    </row>
    <row r="165" spans="1:9" x14ac:dyDescent="0.2">
      <c r="A165" s="5" t="s">
        <v>0</v>
      </c>
      <c r="B165" s="99"/>
      <c r="C165" s="81"/>
      <c r="D165" s="9" t="s">
        <v>10</v>
      </c>
      <c r="E165" s="10">
        <f>SUM(E161:E164)</f>
        <v>832000</v>
      </c>
      <c r="F165" s="10">
        <f>SUM(F161:F164)</f>
        <v>812000</v>
      </c>
      <c r="G165" s="10">
        <f>SUM(G161:G164)</f>
        <v>812000</v>
      </c>
      <c r="H165" s="9"/>
      <c r="I165" s="10">
        <f>SUM(I161:I164)</f>
        <v>0</v>
      </c>
    </row>
    <row r="166" spans="1:9" ht="38.25" x14ac:dyDescent="0.2">
      <c r="A166" s="24" t="s">
        <v>77</v>
      </c>
      <c r="B166" s="97" t="s">
        <v>81</v>
      </c>
      <c r="C166" s="80"/>
      <c r="D166" s="7" t="s">
        <v>7</v>
      </c>
      <c r="E166" s="8">
        <f t="shared" ref="E166:G167" si="15">E171+E176</f>
        <v>295980</v>
      </c>
      <c r="F166" s="8">
        <f t="shared" si="15"/>
        <v>295980</v>
      </c>
      <c r="G166" s="8">
        <f t="shared" si="15"/>
        <v>295980</v>
      </c>
      <c r="H166" s="7"/>
    </row>
    <row r="167" spans="1:9" ht="38.25" x14ac:dyDescent="0.2">
      <c r="A167" s="3" t="s">
        <v>0</v>
      </c>
      <c r="B167" s="98"/>
      <c r="C167" s="80"/>
      <c r="D167" s="7" t="s">
        <v>8</v>
      </c>
      <c r="E167" s="8">
        <f t="shared" si="15"/>
        <v>0</v>
      </c>
      <c r="F167" s="8">
        <f t="shared" si="15"/>
        <v>0</v>
      </c>
      <c r="G167" s="8">
        <f t="shared" si="15"/>
        <v>0</v>
      </c>
      <c r="H167" s="7"/>
    </row>
    <row r="168" spans="1:9" ht="25.5" x14ac:dyDescent="0.2">
      <c r="A168" s="3" t="s">
        <v>0</v>
      </c>
      <c r="B168" s="98"/>
      <c r="C168" s="80"/>
      <c r="D168" s="7" t="s">
        <v>9</v>
      </c>
      <c r="E168" s="8">
        <f>E173+E178+E183</f>
        <v>15220800</v>
      </c>
      <c r="F168" s="8">
        <f>F173+F178+F183</f>
        <v>15853620</v>
      </c>
      <c r="G168" s="8">
        <f>G173+G178+G183</f>
        <v>17363100</v>
      </c>
      <c r="H168" s="7"/>
    </row>
    <row r="169" spans="1:9" ht="51" x14ac:dyDescent="0.2">
      <c r="A169" s="3" t="s">
        <v>0</v>
      </c>
      <c r="B169" s="98"/>
      <c r="C169" s="80"/>
      <c r="D169" s="20" t="s">
        <v>105</v>
      </c>
      <c r="E169" s="8">
        <f t="shared" ref="E169:G169" si="16">E174+E179</f>
        <v>816500</v>
      </c>
      <c r="F169" s="8">
        <f t="shared" si="16"/>
        <v>816500</v>
      </c>
      <c r="G169" s="8">
        <f t="shared" si="16"/>
        <v>816500</v>
      </c>
      <c r="H169" s="7"/>
    </row>
    <row r="170" spans="1:9" x14ac:dyDescent="0.2">
      <c r="A170" s="5" t="s">
        <v>0</v>
      </c>
      <c r="B170" s="99"/>
      <c r="C170" s="81"/>
      <c r="D170" s="18" t="s">
        <v>10</v>
      </c>
      <c r="E170" s="19">
        <f>SUM(E166:E169)</f>
        <v>16333280</v>
      </c>
      <c r="F170" s="19">
        <f>SUM(F166:F169)</f>
        <v>16966100</v>
      </c>
      <c r="G170" s="19">
        <f>SUM(G166:G169)</f>
        <v>18475580</v>
      </c>
      <c r="H170" s="18"/>
      <c r="I170" s="19">
        <f>SUM(I166:I169)</f>
        <v>0</v>
      </c>
    </row>
    <row r="171" spans="1:9" ht="38.25" x14ac:dyDescent="0.2">
      <c r="A171" s="24" t="s">
        <v>78</v>
      </c>
      <c r="B171" s="97" t="s">
        <v>104</v>
      </c>
      <c r="C171" s="80" t="s">
        <v>103</v>
      </c>
      <c r="D171" s="7" t="s">
        <v>7</v>
      </c>
      <c r="E171" s="8"/>
      <c r="F171" s="8"/>
      <c r="G171" s="8"/>
      <c r="H171" s="7"/>
    </row>
    <row r="172" spans="1:9" ht="38.25" x14ac:dyDescent="0.2">
      <c r="A172" s="3" t="s">
        <v>0</v>
      </c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9" ht="25.5" x14ac:dyDescent="0.2">
      <c r="A173" s="3" t="s">
        <v>0</v>
      </c>
      <c r="B173" s="98"/>
      <c r="C173" s="80"/>
      <c r="D173" s="7" t="s">
        <v>9</v>
      </c>
      <c r="E173" s="8">
        <v>12903300</v>
      </c>
      <c r="F173" s="8">
        <v>13536120</v>
      </c>
      <c r="G173" s="8">
        <v>15045600</v>
      </c>
      <c r="H173" s="7"/>
    </row>
    <row r="174" spans="1:9" ht="51" x14ac:dyDescent="0.2">
      <c r="A174" s="3" t="s">
        <v>0</v>
      </c>
      <c r="B174" s="98"/>
      <c r="C174" s="80"/>
      <c r="D174" s="20" t="s">
        <v>105</v>
      </c>
      <c r="E174" s="21">
        <v>816500</v>
      </c>
      <c r="F174" s="21">
        <v>816500</v>
      </c>
      <c r="G174" s="21">
        <v>816500</v>
      </c>
      <c r="H174" s="7"/>
    </row>
    <row r="175" spans="1:9" x14ac:dyDescent="0.2">
      <c r="A175" s="5" t="s">
        <v>0</v>
      </c>
      <c r="B175" s="99"/>
      <c r="C175" s="81"/>
      <c r="D175" s="9" t="s">
        <v>10</v>
      </c>
      <c r="E175" s="10">
        <f>SUM(E171:E174)</f>
        <v>13719800</v>
      </c>
      <c r="F175" s="10">
        <f>SUM(F171:F174)</f>
        <v>14352620</v>
      </c>
      <c r="G175" s="10">
        <f>SUM(G171:G174)</f>
        <v>15862100</v>
      </c>
      <c r="H175" s="9"/>
      <c r="I175" s="10">
        <f>SUM(I171:I174)</f>
        <v>0</v>
      </c>
    </row>
    <row r="176" spans="1:9" ht="38.25" x14ac:dyDescent="0.2">
      <c r="A176" s="106" t="s">
        <v>79</v>
      </c>
      <c r="B176" s="97" t="s">
        <v>83</v>
      </c>
      <c r="C176" s="80" t="s">
        <v>103</v>
      </c>
      <c r="D176" s="7" t="s">
        <v>7</v>
      </c>
      <c r="E176" s="8">
        <v>295980</v>
      </c>
      <c r="F176" s="8">
        <v>295980</v>
      </c>
      <c r="G176" s="8">
        <v>295980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0</v>
      </c>
      <c r="F178" s="8">
        <v>0</v>
      </c>
      <c r="G178" s="8">
        <v>0</v>
      </c>
      <c r="H178" s="7"/>
    </row>
    <row r="179" spans="1:9" ht="5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295980</v>
      </c>
      <c r="F180" s="10">
        <f>SUM(F176:F179)</f>
        <v>295980</v>
      </c>
      <c r="G180" s="10">
        <f>SUM(G176:G179)</f>
        <v>295980</v>
      </c>
      <c r="H180" s="9"/>
      <c r="I180" s="10">
        <f>SUM(I176:I179)</f>
        <v>0</v>
      </c>
    </row>
    <row r="181" spans="1:9" ht="38.25" x14ac:dyDescent="0.2">
      <c r="A181" s="106" t="s">
        <v>88</v>
      </c>
      <c r="B181" s="97" t="s">
        <v>89</v>
      </c>
      <c r="C181" s="80" t="s">
        <v>98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2317500</v>
      </c>
      <c r="F183" s="8">
        <v>2317500</v>
      </c>
      <c r="G183" s="8">
        <v>2317500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2317500</v>
      </c>
      <c r="F185" s="10">
        <f>SUM(F181:F184)</f>
        <v>2317500</v>
      </c>
      <c r="G185" s="10">
        <f>SUM(G181:G184)</f>
        <v>2317500</v>
      </c>
      <c r="H185" s="9"/>
      <c r="I185" s="10">
        <f>SUM(I181:I184)</f>
        <v>0</v>
      </c>
    </row>
    <row r="186" spans="1:9" ht="38.25" x14ac:dyDescent="0.2">
      <c r="A186" s="24" t="s">
        <v>80</v>
      </c>
      <c r="B186" s="97" t="s">
        <v>84</v>
      </c>
      <c r="C186" s="80"/>
      <c r="D186" s="7" t="s">
        <v>7</v>
      </c>
      <c r="E186" s="8">
        <f t="shared" ref="E186:G189" si="17">E191</f>
        <v>0</v>
      </c>
      <c r="F186" s="8">
        <f t="shared" si="17"/>
        <v>0</v>
      </c>
      <c r="G186" s="8">
        <f t="shared" si="17"/>
        <v>0</v>
      </c>
      <c r="H186" s="7"/>
    </row>
    <row r="187" spans="1:9" ht="38.25" x14ac:dyDescent="0.2">
      <c r="A187" s="3" t="s">
        <v>0</v>
      </c>
      <c r="B187" s="98"/>
      <c r="C187" s="80"/>
      <c r="D187" s="7" t="s">
        <v>8</v>
      </c>
      <c r="E187" s="8">
        <f t="shared" si="17"/>
        <v>0</v>
      </c>
      <c r="F187" s="8">
        <f t="shared" si="17"/>
        <v>0</v>
      </c>
      <c r="G187" s="8">
        <f t="shared" si="17"/>
        <v>0</v>
      </c>
      <c r="H187" s="7"/>
    </row>
    <row r="188" spans="1:9" ht="25.5" x14ac:dyDescent="0.2">
      <c r="A188" s="3" t="s">
        <v>0</v>
      </c>
      <c r="B188" s="98"/>
      <c r="C188" s="80"/>
      <c r="D188" s="7" t="s">
        <v>9</v>
      </c>
      <c r="E188" s="8">
        <f t="shared" si="17"/>
        <v>130000</v>
      </c>
      <c r="F188" s="8">
        <f t="shared" si="17"/>
        <v>115000</v>
      </c>
      <c r="G188" s="8">
        <f t="shared" si="17"/>
        <v>115000</v>
      </c>
      <c r="H188" s="7"/>
    </row>
    <row r="189" spans="1:9" ht="51" x14ac:dyDescent="0.2">
      <c r="A189" s="3" t="s">
        <v>0</v>
      </c>
      <c r="B189" s="98"/>
      <c r="C189" s="80"/>
      <c r="D189" s="20" t="s">
        <v>105</v>
      </c>
      <c r="E189" s="8">
        <f t="shared" si="17"/>
        <v>0</v>
      </c>
      <c r="F189" s="8">
        <f t="shared" si="17"/>
        <v>0</v>
      </c>
      <c r="G189" s="8">
        <f t="shared" si="17"/>
        <v>0</v>
      </c>
      <c r="H189" s="7"/>
    </row>
    <row r="190" spans="1:9" x14ac:dyDescent="0.2">
      <c r="A190" s="5" t="s">
        <v>0</v>
      </c>
      <c r="B190" s="99"/>
      <c r="C190" s="81"/>
      <c r="D190" s="18" t="s">
        <v>10</v>
      </c>
      <c r="E190" s="19">
        <f>SUM(E186:E189)</f>
        <v>130000</v>
      </c>
      <c r="F190" s="19">
        <f>SUM(F186:F189)</f>
        <v>115000</v>
      </c>
      <c r="G190" s="19">
        <f>SUM(G186:G189)</f>
        <v>115000</v>
      </c>
      <c r="H190" s="18"/>
      <c r="I190" s="19">
        <f>SUM(I186:I189)</f>
        <v>0</v>
      </c>
    </row>
    <row r="191" spans="1:9" ht="38.25" x14ac:dyDescent="0.2">
      <c r="A191" s="24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v>130000</v>
      </c>
      <c r="F193" s="8">
        <v>115000</v>
      </c>
      <c r="G193" s="8">
        <v>115000</v>
      </c>
      <c r="H193" s="7"/>
    </row>
    <row r="194" spans="1:9" ht="5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5" t="s">
        <v>0</v>
      </c>
      <c r="B195" s="99"/>
      <c r="C195" s="81"/>
      <c r="D195" s="9" t="s">
        <v>10</v>
      </c>
      <c r="E195" s="10">
        <f>SUM(E191:E194)</f>
        <v>130000</v>
      </c>
      <c r="F195" s="10">
        <f>SUM(F191:F194)</f>
        <v>115000</v>
      </c>
      <c r="G195" s="10">
        <f>SUM(G191:G194)</f>
        <v>115000</v>
      </c>
      <c r="H195" s="9"/>
      <c r="I195" s="10">
        <f>SUM(I191:I194)</f>
        <v>0</v>
      </c>
    </row>
  </sheetData>
  <mergeCells count="97">
    <mergeCell ref="B186:B190"/>
    <mergeCell ref="C186:C190"/>
    <mergeCell ref="B191:B195"/>
    <mergeCell ref="C191:C195"/>
    <mergeCell ref="B171:B175"/>
    <mergeCell ref="C171:C175"/>
    <mergeCell ref="A176:A180"/>
    <mergeCell ref="B176:B180"/>
    <mergeCell ref="C176:C180"/>
    <mergeCell ref="A181:A185"/>
    <mergeCell ref="B181:B185"/>
    <mergeCell ref="C181:C185"/>
    <mergeCell ref="B156:B160"/>
    <mergeCell ref="C156:C160"/>
    <mergeCell ref="B161:B165"/>
    <mergeCell ref="C161:C165"/>
    <mergeCell ref="B166:B170"/>
    <mergeCell ref="C166:C170"/>
    <mergeCell ref="A146:A150"/>
    <mergeCell ref="B146:B150"/>
    <mergeCell ref="C146:C150"/>
    <mergeCell ref="A151:A155"/>
    <mergeCell ref="B151:B155"/>
    <mergeCell ref="C151:C155"/>
    <mergeCell ref="B131:B135"/>
    <mergeCell ref="C131:C135"/>
    <mergeCell ref="B136:B140"/>
    <mergeCell ref="C136:C140"/>
    <mergeCell ref="A141:A145"/>
    <mergeCell ref="B141:B145"/>
    <mergeCell ref="C141:C145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71:A75"/>
    <mergeCell ref="B71:B75"/>
    <mergeCell ref="C71:C75"/>
    <mergeCell ref="B76:B80"/>
    <mergeCell ref="C76:C8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E6" sqref="E6:E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56.25" customHeight="1" x14ac:dyDescent="0.2">
      <c r="A2" s="1" t="s">
        <v>0</v>
      </c>
      <c r="B2" s="1" t="s">
        <v>0</v>
      </c>
      <c r="C2" s="1" t="s">
        <v>0</v>
      </c>
      <c r="D2" s="90" t="s">
        <v>19</v>
      </c>
      <c r="E2" s="91"/>
      <c r="F2" s="91"/>
      <c r="G2" s="91"/>
      <c r="H2" s="91"/>
    </row>
    <row r="3" spans="1:8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8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8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8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E11+E46+E61+E76+E86+E131+E156+E166+E186</f>
        <v>14531232.199999999</v>
      </c>
      <c r="F6" s="8">
        <f t="shared" si="0"/>
        <v>13891629.199999999</v>
      </c>
      <c r="G6" s="8">
        <f t="shared" si="0"/>
        <v>14172129.199999999</v>
      </c>
      <c r="H6" s="7"/>
    </row>
    <row r="7" spans="1:8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787499.77</v>
      </c>
      <c r="F7" s="8">
        <f t="shared" si="0"/>
        <v>880118.24</v>
      </c>
      <c r="G7" s="8">
        <f t="shared" si="0"/>
        <v>774071.4</v>
      </c>
      <c r="H7" s="7"/>
    </row>
    <row r="8" spans="1:8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51165750</v>
      </c>
      <c r="F8" s="8">
        <f t="shared" si="0"/>
        <v>50441872</v>
      </c>
      <c r="G8" s="8">
        <f t="shared" si="0"/>
        <v>51935452</v>
      </c>
      <c r="H8" s="7"/>
    </row>
    <row r="9" spans="1:8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816500</v>
      </c>
      <c r="F9" s="8">
        <f t="shared" si="0"/>
        <v>816500</v>
      </c>
      <c r="G9" s="8">
        <f t="shared" si="0"/>
        <v>816500</v>
      </c>
      <c r="H9" s="7"/>
    </row>
    <row r="10" spans="1:8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67300981.969999999</v>
      </c>
      <c r="F10" s="17">
        <f>SUM(F6:F9)</f>
        <v>66030119.439999998</v>
      </c>
      <c r="G10" s="17">
        <f>SUM(G6:G9)</f>
        <v>67698152.599999994</v>
      </c>
      <c r="H10" s="16"/>
    </row>
    <row r="11" spans="1:8" ht="54" customHeight="1" x14ac:dyDescent="0.2">
      <c r="A11" s="2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80"/>
      <c r="D12" s="7" t="s">
        <v>8</v>
      </c>
      <c r="E12" s="8">
        <f t="shared" si="1"/>
        <v>538904</v>
      </c>
      <c r="F12" s="8">
        <f t="shared" si="1"/>
        <v>486088</v>
      </c>
      <c r="G12" s="8">
        <f t="shared" si="1"/>
        <v>504808</v>
      </c>
      <c r="H12" s="7"/>
    </row>
    <row r="13" spans="1:8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23553720</v>
      </c>
      <c r="F13" s="8">
        <f t="shared" si="1"/>
        <v>23893120</v>
      </c>
      <c r="G13" s="8">
        <f t="shared" si="1"/>
        <v>24002220</v>
      </c>
      <c r="H13" s="7"/>
    </row>
    <row r="14" spans="1:8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24092624</v>
      </c>
      <c r="F15" s="19">
        <f>SUM(F11:F14)</f>
        <v>24379208</v>
      </c>
      <c r="G15" s="19">
        <f>SUM(G11:G14)</f>
        <v>24507028</v>
      </c>
      <c r="H15" s="18"/>
    </row>
    <row r="16" spans="1:8" ht="54" customHeight="1" x14ac:dyDescent="0.2">
      <c r="A16" s="2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19253410</v>
      </c>
      <c r="F18" s="8">
        <v>19251910</v>
      </c>
      <c r="G18" s="8">
        <v>19251910</v>
      </c>
      <c r="H18" s="7"/>
    </row>
    <row r="19" spans="1:8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19253410</v>
      </c>
      <c r="F20" s="10">
        <f>SUM(F16:F19)</f>
        <v>19251910</v>
      </c>
      <c r="G20" s="10">
        <f>SUM(G16:G19)</f>
        <v>19251910</v>
      </c>
      <c r="H20" s="9"/>
    </row>
    <row r="21" spans="1:8" ht="39" customHeight="1" x14ac:dyDescent="0.2">
      <c r="A21" s="2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8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</row>
    <row r="26" spans="1:8" ht="14.4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8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8" ht="14.45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8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14.4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</row>
    <row r="34" spans="1:8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</row>
    <row r="36" spans="1:8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14.45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</row>
    <row r="39" spans="1:8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8" ht="29.25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</row>
    <row r="41" spans="1:8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14.45" customHeight="1" x14ac:dyDescent="0.2">
      <c r="A43" s="82"/>
      <c r="B43" s="95"/>
      <c r="C43" s="88"/>
      <c r="D43" s="7" t="s">
        <v>9</v>
      </c>
      <c r="E43" s="8">
        <v>310000</v>
      </c>
      <c r="F43" s="8">
        <v>310000</v>
      </c>
      <c r="G43" s="8">
        <v>310000</v>
      </c>
      <c r="H43" s="7"/>
    </row>
    <row r="44" spans="1:8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83"/>
      <c r="B45" s="96"/>
      <c r="C45" s="89"/>
      <c r="D45" s="9" t="s">
        <v>10</v>
      </c>
      <c r="E45" s="10">
        <f>SUM(E41:E44)</f>
        <v>310000</v>
      </c>
      <c r="F45" s="10">
        <f>SUM(F41:F44)</f>
        <v>310000</v>
      </c>
      <c r="G45" s="10">
        <f>SUM(G41:G44)</f>
        <v>310000</v>
      </c>
      <c r="H45" s="9"/>
    </row>
    <row r="46" spans="1:8" ht="59.25" customHeight="1" x14ac:dyDescent="0.2">
      <c r="A46" s="2" t="s">
        <v>14</v>
      </c>
      <c r="B46" s="14" t="s">
        <v>36</v>
      </c>
      <c r="C46" s="80"/>
      <c r="D46" s="7" t="s">
        <v>7</v>
      </c>
      <c r="E46" s="8">
        <f t="shared" ref="E46:G49" si="2">E51+E56</f>
        <v>0</v>
      </c>
      <c r="F46" s="8">
        <f t="shared" si="2"/>
        <v>0</v>
      </c>
      <c r="G46" s="8">
        <f t="shared" si="2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2"/>
        <v>115000</v>
      </c>
      <c r="F48" s="8">
        <f t="shared" si="2"/>
        <v>115000</v>
      </c>
      <c r="G48" s="8">
        <f t="shared" si="2"/>
        <v>115000</v>
      </c>
      <c r="H48" s="7"/>
    </row>
    <row r="49" spans="1:8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</row>
    <row r="51" spans="1:8" ht="57" customHeight="1" x14ac:dyDescent="0.2">
      <c r="A51" s="2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8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</row>
    <row r="56" spans="1:8" ht="57.6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8" ht="43.35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8" ht="28.9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8" ht="28.9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8" ht="14.45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</row>
    <row r="61" spans="1:8" ht="38.25" x14ac:dyDescent="0.2">
      <c r="A61" s="15" t="s">
        <v>38</v>
      </c>
      <c r="B61" s="97" t="s">
        <v>40</v>
      </c>
      <c r="C61" s="80"/>
      <c r="D61" s="7" t="s">
        <v>7</v>
      </c>
      <c r="E61" s="8">
        <f t="shared" ref="E61:G61" si="3">E66+E71</f>
        <v>781740</v>
      </c>
      <c r="F61" s="8">
        <f t="shared" si="3"/>
        <v>781740</v>
      </c>
      <c r="G61" s="8">
        <f t="shared" si="3"/>
        <v>781740</v>
      </c>
      <c r="H61" s="7"/>
    </row>
    <row r="62" spans="1:8" ht="38.25" x14ac:dyDescent="0.2">
      <c r="A62" s="3" t="s">
        <v>0</v>
      </c>
      <c r="B62" s="98"/>
      <c r="C62" s="80"/>
      <c r="D62" s="7" t="s">
        <v>8</v>
      </c>
      <c r="E62" s="8">
        <f t="shared" ref="E62:G62" si="4">E67+E72</f>
        <v>0</v>
      </c>
      <c r="F62" s="8">
        <f t="shared" si="4"/>
        <v>0</v>
      </c>
      <c r="G62" s="8">
        <f t="shared" si="4"/>
        <v>0</v>
      </c>
      <c r="H62" s="7"/>
    </row>
    <row r="63" spans="1:8" ht="25.5" x14ac:dyDescent="0.2">
      <c r="A63" s="3" t="s">
        <v>0</v>
      </c>
      <c r="B63" s="98"/>
      <c r="C63" s="80"/>
      <c r="D63" s="7" t="s">
        <v>9</v>
      </c>
      <c r="E63" s="8">
        <f t="shared" ref="E63:G63" si="5">E68+E73</f>
        <v>80000</v>
      </c>
      <c r="F63" s="8">
        <f t="shared" si="5"/>
        <v>80000</v>
      </c>
      <c r="G63" s="8">
        <f t="shared" si="5"/>
        <v>80000</v>
      </c>
      <c r="H63" s="7"/>
    </row>
    <row r="64" spans="1:8" ht="51" x14ac:dyDescent="0.2">
      <c r="A64" s="3" t="s">
        <v>0</v>
      </c>
      <c r="B64" s="98"/>
      <c r="C64" s="80"/>
      <c r="D64" s="20" t="s">
        <v>105</v>
      </c>
      <c r="E64" s="8">
        <f t="shared" ref="E64:G64" si="6">E69+E74</f>
        <v>0</v>
      </c>
      <c r="F64" s="8">
        <f t="shared" si="6"/>
        <v>0</v>
      </c>
      <c r="G64" s="8">
        <f t="shared" si="6"/>
        <v>0</v>
      </c>
      <c r="H64" s="7"/>
    </row>
    <row r="65" spans="1:8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</row>
    <row r="66" spans="1:8" ht="38.25" x14ac:dyDescent="0.2">
      <c r="A66" s="15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8" ht="38.25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8" ht="25.5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8" ht="5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8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</row>
    <row r="71" spans="1:8" ht="38.25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8" ht="5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</row>
    <row r="76" spans="1:8" ht="38.25" x14ac:dyDescent="0.2">
      <c r="A76" s="15" t="s">
        <v>42</v>
      </c>
      <c r="B76" s="97" t="s">
        <v>44</v>
      </c>
      <c r="C76" s="80"/>
      <c r="D76" s="7" t="s">
        <v>7</v>
      </c>
      <c r="E76" s="8">
        <f t="shared" ref="E76:G79" si="7">E81</f>
        <v>0</v>
      </c>
      <c r="F76" s="8">
        <f t="shared" si="7"/>
        <v>0</v>
      </c>
      <c r="G76" s="8">
        <f t="shared" si="7"/>
        <v>0</v>
      </c>
      <c r="H76" s="7"/>
    </row>
    <row r="77" spans="1:8" ht="38.25" x14ac:dyDescent="0.2">
      <c r="A77" s="3" t="s">
        <v>0</v>
      </c>
      <c r="B77" s="98"/>
      <c r="C77" s="80"/>
      <c r="D77" s="7" t="s">
        <v>8</v>
      </c>
      <c r="E77" s="8">
        <f t="shared" si="7"/>
        <v>0</v>
      </c>
      <c r="F77" s="8">
        <f t="shared" si="7"/>
        <v>0</v>
      </c>
      <c r="G77" s="8">
        <f t="shared" si="7"/>
        <v>0</v>
      </c>
      <c r="H77" s="7"/>
    </row>
    <row r="78" spans="1:8" ht="25.5" x14ac:dyDescent="0.2">
      <c r="A78" s="3" t="s">
        <v>0</v>
      </c>
      <c r="B78" s="98"/>
      <c r="C78" s="80"/>
      <c r="D78" s="7" t="s">
        <v>9</v>
      </c>
      <c r="E78" s="8">
        <f t="shared" si="7"/>
        <v>2161100</v>
      </c>
      <c r="F78" s="8">
        <f t="shared" si="7"/>
        <v>1997002</v>
      </c>
      <c r="G78" s="8">
        <f t="shared" si="7"/>
        <v>1997002</v>
      </c>
      <c r="H78" s="7"/>
    </row>
    <row r="79" spans="1:8" ht="51" x14ac:dyDescent="0.2">
      <c r="A79" s="3" t="s">
        <v>0</v>
      </c>
      <c r="B79" s="98"/>
      <c r="C79" s="80"/>
      <c r="D79" s="20" t="s">
        <v>105</v>
      </c>
      <c r="E79" s="8">
        <f t="shared" si="7"/>
        <v>0</v>
      </c>
      <c r="F79" s="8">
        <f t="shared" si="7"/>
        <v>0</v>
      </c>
      <c r="G79" s="8">
        <f t="shared" si="7"/>
        <v>0</v>
      </c>
      <c r="H79" s="7"/>
    </row>
    <row r="80" spans="1:8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</row>
    <row r="81" spans="1:8" ht="38.25" x14ac:dyDescent="0.2">
      <c r="A81" s="15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8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</row>
    <row r="84" spans="1:8" ht="5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</row>
    <row r="86" spans="1:8" ht="38.25" x14ac:dyDescent="0.2">
      <c r="A86" s="15" t="s">
        <v>46</v>
      </c>
      <c r="B86" s="97" t="s">
        <v>48</v>
      </c>
      <c r="C86" s="80"/>
      <c r="D86" s="7" t="s">
        <v>7</v>
      </c>
      <c r="E86" s="8">
        <f t="shared" ref="E86:G89" si="8">E91+E96+E101+E106+E111+E116+E121+E126</f>
        <v>206494.2</v>
      </c>
      <c r="F86" s="8">
        <f t="shared" si="8"/>
        <v>206494.2</v>
      </c>
      <c r="G86" s="8">
        <f t="shared" si="8"/>
        <v>206494.2</v>
      </c>
      <c r="H86" s="7"/>
    </row>
    <row r="87" spans="1:8" ht="38.25" x14ac:dyDescent="0.2">
      <c r="A87" s="3" t="s">
        <v>0</v>
      </c>
      <c r="B87" s="98"/>
      <c r="C87" s="80"/>
      <c r="D87" s="7" t="s">
        <v>8</v>
      </c>
      <c r="E87" s="8">
        <f t="shared" si="8"/>
        <v>0</v>
      </c>
      <c r="F87" s="8">
        <f t="shared" si="8"/>
        <v>0</v>
      </c>
      <c r="G87" s="8">
        <f t="shared" si="8"/>
        <v>0</v>
      </c>
      <c r="H87" s="7"/>
    </row>
    <row r="88" spans="1:8" ht="25.5" x14ac:dyDescent="0.2">
      <c r="A88" s="3" t="s">
        <v>0</v>
      </c>
      <c r="B88" s="98"/>
      <c r="C88" s="80"/>
      <c r="D88" s="7" t="s">
        <v>9</v>
      </c>
      <c r="E88" s="8">
        <f t="shared" si="8"/>
        <v>7018200</v>
      </c>
      <c r="F88" s="8">
        <f t="shared" si="8"/>
        <v>5521200</v>
      </c>
      <c r="G88" s="8">
        <f t="shared" si="8"/>
        <v>5396200</v>
      </c>
      <c r="H88" s="7"/>
    </row>
    <row r="89" spans="1:8" ht="51" x14ac:dyDescent="0.2">
      <c r="A89" s="3" t="s">
        <v>0</v>
      </c>
      <c r="B89" s="98"/>
      <c r="C89" s="80"/>
      <c r="D89" s="20" t="s">
        <v>105</v>
      </c>
      <c r="E89" s="8">
        <f t="shared" si="8"/>
        <v>0</v>
      </c>
      <c r="F89" s="8">
        <f t="shared" si="8"/>
        <v>0</v>
      </c>
      <c r="G89" s="8">
        <f t="shared" si="8"/>
        <v>0</v>
      </c>
      <c r="H89" s="7"/>
    </row>
    <row r="90" spans="1:8" x14ac:dyDescent="0.2">
      <c r="A90" s="5" t="s">
        <v>0</v>
      </c>
      <c r="B90" s="99"/>
      <c r="C90" s="81"/>
      <c r="D90" s="18" t="s">
        <v>10</v>
      </c>
      <c r="E90" s="19">
        <f>SUM(E86:E89)</f>
        <v>7224694.2000000002</v>
      </c>
      <c r="F90" s="19">
        <f>SUM(F86:F89)</f>
        <v>5727694.2000000002</v>
      </c>
      <c r="G90" s="19">
        <f>SUM(G86:G89)</f>
        <v>5602694.2000000002</v>
      </c>
      <c r="H90" s="18"/>
    </row>
    <row r="91" spans="1:8" ht="38.25" x14ac:dyDescent="0.2">
      <c r="A91" s="15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8" ht="38.25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8" ht="5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</row>
    <row r="96" spans="1:8" ht="38.25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8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</row>
    <row r="101" spans="1:8" ht="38.25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8" ht="5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</row>
    <row r="106" spans="1:8" ht="38.25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8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8" ht="5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</row>
    <row r="111" spans="1:8" ht="38.25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103"/>
      <c r="B113" s="98"/>
      <c r="C113" s="80"/>
      <c r="D113" s="7" t="s">
        <v>9</v>
      </c>
      <c r="E113" s="8">
        <v>3158000</v>
      </c>
      <c r="F113" s="8">
        <v>3332000</v>
      </c>
      <c r="G113" s="8">
        <v>3509000</v>
      </c>
      <c r="H113" s="7"/>
    </row>
    <row r="114" spans="1:8" ht="5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104"/>
      <c r="B115" s="99"/>
      <c r="C115" s="81"/>
      <c r="D115" s="9" t="s">
        <v>10</v>
      </c>
      <c r="E115" s="10">
        <f>SUM(E111:E114)</f>
        <v>3158000</v>
      </c>
      <c r="F115" s="10">
        <f>SUM(F111:F114)</f>
        <v>3332000</v>
      </c>
      <c r="G115" s="10">
        <f>SUM(G111:G114)</f>
        <v>3509000</v>
      </c>
      <c r="H115" s="9"/>
    </row>
    <row r="116" spans="1:8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8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103"/>
      <c r="B118" s="98"/>
      <c r="C118" s="80"/>
      <c r="D118" s="7" t="s">
        <v>9</v>
      </c>
      <c r="E118" s="8">
        <v>776000</v>
      </c>
      <c r="F118" s="8">
        <v>175000</v>
      </c>
      <c r="G118" s="8">
        <v>175000</v>
      </c>
      <c r="H118" s="7"/>
    </row>
    <row r="119" spans="1:8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104"/>
      <c r="B120" s="99"/>
      <c r="C120" s="81"/>
      <c r="D120" s="9" t="s">
        <v>10</v>
      </c>
      <c r="E120" s="10">
        <f>SUM(E116:E119)</f>
        <v>776000</v>
      </c>
      <c r="F120" s="10">
        <f>SUM(F116:F119)</f>
        <v>175000</v>
      </c>
      <c r="G120" s="10">
        <f>SUM(G116:G119)</f>
        <v>175000</v>
      </c>
      <c r="H120" s="9"/>
    </row>
    <row r="121" spans="1:8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103"/>
      <c r="B123" s="98"/>
      <c r="C123" s="80"/>
      <c r="D123" s="7" t="s">
        <v>9</v>
      </c>
      <c r="E123" s="8">
        <v>1843000</v>
      </c>
      <c r="F123" s="8">
        <v>1843000</v>
      </c>
      <c r="G123" s="8">
        <v>1541000</v>
      </c>
      <c r="H123" s="7"/>
    </row>
    <row r="124" spans="1:8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104"/>
      <c r="B125" s="99"/>
      <c r="C125" s="81"/>
      <c r="D125" s="9" t="s">
        <v>10</v>
      </c>
      <c r="E125" s="10">
        <f>SUM(E121:E124)</f>
        <v>1843000</v>
      </c>
      <c r="F125" s="10">
        <f>SUM(F121:F124)</f>
        <v>1843000</v>
      </c>
      <c r="G125" s="10">
        <f>SUM(G121:G124)</f>
        <v>1541000</v>
      </c>
      <c r="H125" s="9"/>
    </row>
    <row r="126" spans="1:8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8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8" ht="25.5" x14ac:dyDescent="0.2">
      <c r="A128" s="103"/>
      <c r="B128" s="98"/>
      <c r="C128" s="80"/>
      <c r="D128" s="7" t="s">
        <v>9</v>
      </c>
      <c r="E128" s="8">
        <v>1070000</v>
      </c>
      <c r="F128" s="8">
        <v>0</v>
      </c>
      <c r="G128" s="8">
        <v>0</v>
      </c>
      <c r="H128" s="7"/>
    </row>
    <row r="129" spans="1:8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8" x14ac:dyDescent="0.2">
      <c r="A130" s="104"/>
      <c r="B130" s="99"/>
      <c r="C130" s="81"/>
      <c r="D130" s="9" t="s">
        <v>10</v>
      </c>
      <c r="E130" s="10">
        <f>SUM(E126:E129)</f>
        <v>1070000</v>
      </c>
      <c r="F130" s="10">
        <f>SUM(F126:F129)</f>
        <v>0</v>
      </c>
      <c r="G130" s="10">
        <f>SUM(G126:G129)</f>
        <v>0</v>
      </c>
      <c r="H130" s="9"/>
    </row>
    <row r="131" spans="1:8" ht="38.25" x14ac:dyDescent="0.2">
      <c r="A131" s="15" t="s">
        <v>64</v>
      </c>
      <c r="B131" s="97" t="s">
        <v>69</v>
      </c>
      <c r="C131" s="80"/>
      <c r="D131" s="7" t="s">
        <v>7</v>
      </c>
      <c r="E131" s="8">
        <f t="shared" ref="E131:G134" si="9">E136+E141+E146+E151</f>
        <v>13247018</v>
      </c>
      <c r="F131" s="8">
        <f t="shared" si="9"/>
        <v>12607415</v>
      </c>
      <c r="G131" s="8">
        <f t="shared" si="9"/>
        <v>12887915</v>
      </c>
      <c r="H131" s="7"/>
    </row>
    <row r="132" spans="1:8" ht="38.25" x14ac:dyDescent="0.2">
      <c r="A132" s="3" t="s">
        <v>0</v>
      </c>
      <c r="B132" s="98"/>
      <c r="C132" s="80"/>
      <c r="D132" s="7" t="s">
        <v>8</v>
      </c>
      <c r="E132" s="8">
        <f t="shared" si="9"/>
        <v>248595.77</v>
      </c>
      <c r="F132" s="8">
        <f t="shared" si="9"/>
        <v>394030.24</v>
      </c>
      <c r="G132" s="8">
        <f t="shared" si="9"/>
        <v>269263.40000000002</v>
      </c>
      <c r="H132" s="7"/>
    </row>
    <row r="133" spans="1:8" ht="25.5" x14ac:dyDescent="0.2">
      <c r="A133" s="3" t="s">
        <v>0</v>
      </c>
      <c r="B133" s="98"/>
      <c r="C133" s="80"/>
      <c r="D133" s="7" t="s">
        <v>9</v>
      </c>
      <c r="E133" s="8">
        <f t="shared" si="9"/>
        <v>2054930</v>
      </c>
      <c r="F133" s="8">
        <f t="shared" si="9"/>
        <v>2054930</v>
      </c>
      <c r="G133" s="8">
        <f t="shared" si="9"/>
        <v>2054930</v>
      </c>
      <c r="H133" s="7"/>
    </row>
    <row r="134" spans="1:8" ht="51" x14ac:dyDescent="0.2">
      <c r="A134" s="3" t="s">
        <v>0</v>
      </c>
      <c r="B134" s="98"/>
      <c r="C134" s="80"/>
      <c r="D134" s="20" t="s">
        <v>105</v>
      </c>
      <c r="E134" s="8">
        <f t="shared" si="9"/>
        <v>0</v>
      </c>
      <c r="F134" s="8">
        <f t="shared" si="9"/>
        <v>0</v>
      </c>
      <c r="G134" s="8">
        <f t="shared" si="9"/>
        <v>0</v>
      </c>
      <c r="H134" s="7"/>
    </row>
    <row r="135" spans="1:8" x14ac:dyDescent="0.2">
      <c r="A135" s="5" t="s">
        <v>0</v>
      </c>
      <c r="B135" s="99"/>
      <c r="C135" s="81"/>
      <c r="D135" s="18" t="s">
        <v>10</v>
      </c>
      <c r="E135" s="19">
        <f>SUM(E131:E134)</f>
        <v>15550543.77</v>
      </c>
      <c r="F135" s="19">
        <f>SUM(F131:F134)</f>
        <v>15056375.24</v>
      </c>
      <c r="G135" s="19">
        <f>SUM(G131:G134)</f>
        <v>15212108.4</v>
      </c>
      <c r="H135" s="18"/>
    </row>
    <row r="136" spans="1:8" ht="38.25" x14ac:dyDescent="0.2">
      <c r="A136" s="15" t="s">
        <v>65</v>
      </c>
      <c r="B136" s="97" t="s">
        <v>70</v>
      </c>
      <c r="C136" s="80" t="s">
        <v>93</v>
      </c>
      <c r="D136" s="7" t="s">
        <v>7</v>
      </c>
      <c r="E136" s="8">
        <v>13190018</v>
      </c>
      <c r="F136" s="8">
        <v>12556415</v>
      </c>
      <c r="G136" s="8">
        <v>12836915</v>
      </c>
      <c r="H136" s="7"/>
    </row>
    <row r="137" spans="1:8" ht="38.25" x14ac:dyDescent="0.2">
      <c r="A137" s="3" t="s">
        <v>0</v>
      </c>
      <c r="B137" s="98"/>
      <c r="C137" s="80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3" t="s">
        <v>0</v>
      </c>
      <c r="B138" s="98"/>
      <c r="C138" s="80"/>
      <c r="D138" s="7" t="s">
        <v>9</v>
      </c>
      <c r="E138" s="8"/>
      <c r="F138" s="8"/>
      <c r="G138" s="8"/>
      <c r="H138" s="7"/>
    </row>
    <row r="139" spans="1:8" ht="51" x14ac:dyDescent="0.2">
      <c r="A139" s="3" t="s">
        <v>0</v>
      </c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5" t="s">
        <v>0</v>
      </c>
      <c r="B140" s="99"/>
      <c r="C140" s="81"/>
      <c r="D140" s="9" t="s">
        <v>10</v>
      </c>
      <c r="E140" s="10">
        <f>SUM(E136:E139)</f>
        <v>13190018</v>
      </c>
      <c r="F140" s="10">
        <f>SUM(F136:F139)</f>
        <v>12556415</v>
      </c>
      <c r="G140" s="10">
        <f>SUM(G136:G139)</f>
        <v>12836915</v>
      </c>
      <c r="H140" s="9"/>
    </row>
    <row r="141" spans="1:8" ht="38.25" x14ac:dyDescent="0.2">
      <c r="A141" s="106" t="s">
        <v>66</v>
      </c>
      <c r="B141" s="97" t="s">
        <v>71</v>
      </c>
      <c r="C141" s="80" t="s">
        <v>93</v>
      </c>
      <c r="D141" s="7" t="s">
        <v>7</v>
      </c>
      <c r="E141" s="8">
        <v>57000</v>
      </c>
      <c r="F141" s="8">
        <v>51000</v>
      </c>
      <c r="G141" s="8">
        <v>51000</v>
      </c>
      <c r="H141" s="7"/>
    </row>
    <row r="142" spans="1:8" ht="38.25" x14ac:dyDescent="0.2">
      <c r="A142" s="103"/>
      <c r="B142" s="98"/>
      <c r="C142" s="80"/>
      <c r="D142" s="7" t="s">
        <v>8</v>
      </c>
      <c r="E142" s="8">
        <v>248595.77</v>
      </c>
      <c r="F142" s="8">
        <v>394030.24</v>
      </c>
      <c r="G142" s="8">
        <v>269263.40000000002</v>
      </c>
      <c r="H142" s="7"/>
    </row>
    <row r="143" spans="1:8" ht="25.5" x14ac:dyDescent="0.2">
      <c r="A143" s="103"/>
      <c r="B143" s="98"/>
      <c r="C143" s="80"/>
      <c r="D143" s="7" t="s">
        <v>9</v>
      </c>
      <c r="E143" s="8">
        <v>0</v>
      </c>
      <c r="F143" s="8">
        <v>0</v>
      </c>
      <c r="G143" s="8">
        <v>0</v>
      </c>
      <c r="H143" s="7"/>
    </row>
    <row r="144" spans="1:8" ht="5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104"/>
      <c r="B145" s="99"/>
      <c r="C145" s="81"/>
      <c r="D145" s="9" t="s">
        <v>10</v>
      </c>
      <c r="E145" s="10">
        <f>SUM(E141:E144)</f>
        <v>305595.77</v>
      </c>
      <c r="F145" s="10">
        <f>SUM(F141:F144)</f>
        <v>445030.24</v>
      </c>
      <c r="G145" s="10">
        <f>SUM(G141:G144)</f>
        <v>320263.40000000002</v>
      </c>
      <c r="H145" s="9"/>
    </row>
    <row r="146" spans="1:8" ht="38.25" x14ac:dyDescent="0.2">
      <c r="A146" s="106" t="s">
        <v>67</v>
      </c>
      <c r="B146" s="97" t="s">
        <v>72</v>
      </c>
      <c r="C146" s="80" t="s">
        <v>98</v>
      </c>
      <c r="D146" s="7" t="s">
        <v>7</v>
      </c>
      <c r="E146" s="8">
        <v>0</v>
      </c>
      <c r="F146" s="8">
        <v>0</v>
      </c>
      <c r="G146" s="8">
        <v>0</v>
      </c>
      <c r="H146" s="7"/>
    </row>
    <row r="147" spans="1:8" ht="38.25" x14ac:dyDescent="0.2">
      <c r="A147" s="103"/>
      <c r="B147" s="9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103"/>
      <c r="B148" s="98"/>
      <c r="C148" s="80"/>
      <c r="D148" s="7" t="s">
        <v>9</v>
      </c>
      <c r="E148" s="8">
        <v>1796711</v>
      </c>
      <c r="F148" s="8">
        <v>1796711</v>
      </c>
      <c r="G148" s="8">
        <v>1796711</v>
      </c>
      <c r="H148" s="7"/>
    </row>
    <row r="149" spans="1:8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104"/>
      <c r="B150" s="99"/>
      <c r="C150" s="81"/>
      <c r="D150" s="9" t="s">
        <v>10</v>
      </c>
      <c r="E150" s="10">
        <f>SUM(E146:E149)</f>
        <v>1796711</v>
      </c>
      <c r="F150" s="10">
        <f>SUM(F146:F149)</f>
        <v>1796711</v>
      </c>
      <c r="G150" s="10">
        <f>SUM(G146:G149)</f>
        <v>1796711</v>
      </c>
      <c r="H150" s="9"/>
    </row>
    <row r="151" spans="1:8" ht="38.25" x14ac:dyDescent="0.2">
      <c r="A151" s="106" t="s">
        <v>68</v>
      </c>
      <c r="B151" s="107" t="s">
        <v>87</v>
      </c>
      <c r="C151" s="80" t="s">
        <v>101</v>
      </c>
      <c r="D151" s="7" t="s">
        <v>7</v>
      </c>
      <c r="E151" s="8"/>
      <c r="F151" s="8"/>
      <c r="G151" s="8"/>
      <c r="H151" s="7"/>
    </row>
    <row r="152" spans="1:8" ht="38.25" x14ac:dyDescent="0.2">
      <c r="A152" s="103"/>
      <c r="B152" s="10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8" ht="25.5" x14ac:dyDescent="0.2">
      <c r="A153" s="103"/>
      <c r="B153" s="108"/>
      <c r="C153" s="80"/>
      <c r="D153" s="7" t="s">
        <v>9</v>
      </c>
      <c r="E153" s="8">
        <v>258219</v>
      </c>
      <c r="F153" s="8">
        <v>258219</v>
      </c>
      <c r="G153" s="8">
        <v>258219</v>
      </c>
      <c r="H153" s="7"/>
    </row>
    <row r="154" spans="1:8" ht="51" x14ac:dyDescent="0.2">
      <c r="A154" s="103"/>
      <c r="B154" s="10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8" x14ac:dyDescent="0.2">
      <c r="A155" s="104"/>
      <c r="B155" s="109"/>
      <c r="C155" s="81"/>
      <c r="D155" s="9" t="s">
        <v>10</v>
      </c>
      <c r="E155" s="10">
        <f>SUM(E151:E154)</f>
        <v>258219</v>
      </c>
      <c r="F155" s="10">
        <f>SUM(F151:F154)</f>
        <v>258219</v>
      </c>
      <c r="G155" s="10">
        <f>SUM(G151:G154)</f>
        <v>258219</v>
      </c>
      <c r="H155" s="9"/>
    </row>
    <row r="156" spans="1:8" ht="38.25" x14ac:dyDescent="0.2">
      <c r="A156" s="15" t="s">
        <v>73</v>
      </c>
      <c r="B156" s="97" t="s">
        <v>75</v>
      </c>
      <c r="C156" s="80"/>
      <c r="D156" s="7" t="s">
        <v>7</v>
      </c>
      <c r="E156" s="8">
        <f t="shared" ref="E156:G159" si="10">E161</f>
        <v>0</v>
      </c>
      <c r="F156" s="8">
        <f t="shared" si="10"/>
        <v>0</v>
      </c>
      <c r="G156" s="8">
        <f t="shared" si="10"/>
        <v>0</v>
      </c>
      <c r="H156" s="7"/>
    </row>
    <row r="157" spans="1:8" ht="38.25" x14ac:dyDescent="0.2">
      <c r="A157" s="3" t="s">
        <v>0</v>
      </c>
      <c r="B157" s="98"/>
      <c r="C157" s="80"/>
      <c r="D157" s="7" t="s">
        <v>8</v>
      </c>
      <c r="E157" s="8">
        <f t="shared" si="10"/>
        <v>0</v>
      </c>
      <c r="F157" s="8">
        <f t="shared" si="10"/>
        <v>0</v>
      </c>
      <c r="G157" s="8">
        <f t="shared" si="10"/>
        <v>0</v>
      </c>
      <c r="H157" s="7"/>
    </row>
    <row r="158" spans="1:8" ht="25.5" x14ac:dyDescent="0.2">
      <c r="A158" s="3" t="s">
        <v>0</v>
      </c>
      <c r="B158" s="98"/>
      <c r="C158" s="80"/>
      <c r="D158" s="7" t="s">
        <v>9</v>
      </c>
      <c r="E158" s="8">
        <f t="shared" si="10"/>
        <v>832000</v>
      </c>
      <c r="F158" s="8">
        <f t="shared" si="10"/>
        <v>812000</v>
      </c>
      <c r="G158" s="8">
        <f t="shared" si="10"/>
        <v>812000</v>
      </c>
      <c r="H158" s="7"/>
    </row>
    <row r="159" spans="1:8" ht="51" x14ac:dyDescent="0.2">
      <c r="A159" s="3" t="s">
        <v>0</v>
      </c>
      <c r="B159" s="98"/>
      <c r="C159" s="80"/>
      <c r="D159" s="20" t="s">
        <v>105</v>
      </c>
      <c r="E159" s="8">
        <f t="shared" si="10"/>
        <v>0</v>
      </c>
      <c r="F159" s="8">
        <f t="shared" si="10"/>
        <v>0</v>
      </c>
      <c r="G159" s="8">
        <f t="shared" si="10"/>
        <v>0</v>
      </c>
      <c r="H159" s="7"/>
    </row>
    <row r="160" spans="1:8" x14ac:dyDescent="0.2">
      <c r="A160" s="5" t="s">
        <v>0</v>
      </c>
      <c r="B160" s="99"/>
      <c r="C160" s="81"/>
      <c r="D160" s="18" t="s">
        <v>10</v>
      </c>
      <c r="E160" s="19">
        <f>SUM(E156:E159)</f>
        <v>832000</v>
      </c>
      <c r="F160" s="19">
        <f>SUM(F156:F159)</f>
        <v>812000</v>
      </c>
      <c r="G160" s="19">
        <f>SUM(G156:G159)</f>
        <v>812000</v>
      </c>
      <c r="H160" s="18"/>
    </row>
    <row r="161" spans="1:8" ht="38.25" x14ac:dyDescent="0.2">
      <c r="A161" s="15" t="s">
        <v>74</v>
      </c>
      <c r="B161" s="97" t="s">
        <v>76</v>
      </c>
      <c r="C161" s="80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8" ht="38.25" x14ac:dyDescent="0.2">
      <c r="A162" s="3" t="s">
        <v>0</v>
      </c>
      <c r="B162" s="98"/>
      <c r="C162" s="80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8" ht="25.5" x14ac:dyDescent="0.2">
      <c r="A163" s="3" t="s">
        <v>0</v>
      </c>
      <c r="B163" s="98"/>
      <c r="C163" s="80"/>
      <c r="D163" s="7" t="s">
        <v>9</v>
      </c>
      <c r="E163" s="8">
        <v>832000</v>
      </c>
      <c r="F163" s="8">
        <v>812000</v>
      </c>
      <c r="G163" s="8">
        <v>812000</v>
      </c>
      <c r="H163" s="7"/>
    </row>
    <row r="164" spans="1:8" ht="51" x14ac:dyDescent="0.2">
      <c r="A164" s="3" t="s">
        <v>0</v>
      </c>
      <c r="B164" s="98"/>
      <c r="C164" s="80"/>
      <c r="D164" s="20" t="s">
        <v>105</v>
      </c>
      <c r="E164" s="8">
        <v>0</v>
      </c>
      <c r="F164" s="8">
        <v>0</v>
      </c>
      <c r="G164" s="8">
        <v>0</v>
      </c>
      <c r="H164" s="7"/>
    </row>
    <row r="165" spans="1:8" x14ac:dyDescent="0.2">
      <c r="A165" s="5" t="s">
        <v>0</v>
      </c>
      <c r="B165" s="99"/>
      <c r="C165" s="81"/>
      <c r="D165" s="9" t="s">
        <v>10</v>
      </c>
      <c r="E165" s="10">
        <f>SUM(E161:E164)</f>
        <v>832000</v>
      </c>
      <c r="F165" s="10">
        <f>SUM(F161:F164)</f>
        <v>812000</v>
      </c>
      <c r="G165" s="10">
        <f>SUM(G161:G164)</f>
        <v>812000</v>
      </c>
      <c r="H165" s="9"/>
    </row>
    <row r="166" spans="1:8" ht="38.25" x14ac:dyDescent="0.2">
      <c r="A166" s="15" t="s">
        <v>77</v>
      </c>
      <c r="B166" s="97" t="s">
        <v>81</v>
      </c>
      <c r="C166" s="80"/>
      <c r="D166" s="7" t="s">
        <v>7</v>
      </c>
      <c r="E166" s="8">
        <f t="shared" ref="E166:G166" si="11">E171+E176</f>
        <v>295980</v>
      </c>
      <c r="F166" s="8">
        <f t="shared" si="11"/>
        <v>295980</v>
      </c>
      <c r="G166" s="8">
        <f t="shared" si="11"/>
        <v>295980</v>
      </c>
      <c r="H166" s="7"/>
    </row>
    <row r="167" spans="1:8" ht="38.25" x14ac:dyDescent="0.2">
      <c r="A167" s="3" t="s">
        <v>0</v>
      </c>
      <c r="B167" s="98"/>
      <c r="C167" s="80"/>
      <c r="D167" s="7" t="s">
        <v>8</v>
      </c>
      <c r="E167" s="8">
        <f t="shared" ref="E167:G167" si="12">E172+E177</f>
        <v>0</v>
      </c>
      <c r="F167" s="8">
        <f t="shared" si="12"/>
        <v>0</v>
      </c>
      <c r="G167" s="8">
        <f t="shared" si="12"/>
        <v>0</v>
      </c>
      <c r="H167" s="7"/>
    </row>
    <row r="168" spans="1:8" ht="25.5" x14ac:dyDescent="0.2">
      <c r="A168" s="3" t="s">
        <v>0</v>
      </c>
      <c r="B168" s="98"/>
      <c r="C168" s="80"/>
      <c r="D168" s="7" t="s">
        <v>9</v>
      </c>
      <c r="E168" s="8">
        <f>E173+E178+E183</f>
        <v>15220800</v>
      </c>
      <c r="F168" s="8">
        <f>F173+F178+F183</f>
        <v>15853620</v>
      </c>
      <c r="G168" s="8">
        <f>G173+G178+G183</f>
        <v>17363100</v>
      </c>
      <c r="H168" s="7"/>
    </row>
    <row r="169" spans="1:8" ht="51" x14ac:dyDescent="0.2">
      <c r="A169" s="3" t="s">
        <v>0</v>
      </c>
      <c r="B169" s="98"/>
      <c r="C169" s="80"/>
      <c r="D169" s="20" t="s">
        <v>105</v>
      </c>
      <c r="E169" s="8">
        <f t="shared" ref="E169:G169" si="13">E174+E179</f>
        <v>816500</v>
      </c>
      <c r="F169" s="8">
        <f t="shared" si="13"/>
        <v>816500</v>
      </c>
      <c r="G169" s="8">
        <f t="shared" si="13"/>
        <v>816500</v>
      </c>
      <c r="H169" s="7"/>
    </row>
    <row r="170" spans="1:8" x14ac:dyDescent="0.2">
      <c r="A170" s="5" t="s">
        <v>0</v>
      </c>
      <c r="B170" s="99"/>
      <c r="C170" s="81"/>
      <c r="D170" s="18" t="s">
        <v>10</v>
      </c>
      <c r="E170" s="19">
        <f>SUM(E166:E169)</f>
        <v>16333280</v>
      </c>
      <c r="F170" s="19">
        <f>SUM(F166:F169)</f>
        <v>16966100</v>
      </c>
      <c r="G170" s="19">
        <f>SUM(G166:G169)</f>
        <v>18475580</v>
      </c>
      <c r="H170" s="18"/>
    </row>
    <row r="171" spans="1:8" ht="38.25" x14ac:dyDescent="0.2">
      <c r="A171" s="15" t="s">
        <v>78</v>
      </c>
      <c r="B171" s="97" t="s">
        <v>104</v>
      </c>
      <c r="C171" s="80" t="s">
        <v>103</v>
      </c>
      <c r="D171" s="7" t="s">
        <v>7</v>
      </c>
      <c r="E171" s="8"/>
      <c r="F171" s="8"/>
      <c r="G171" s="8"/>
      <c r="H171" s="7"/>
    </row>
    <row r="172" spans="1:8" ht="38.25" x14ac:dyDescent="0.2">
      <c r="A172" s="3" t="s">
        <v>0</v>
      </c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3" t="s">
        <v>0</v>
      </c>
      <c r="B173" s="98"/>
      <c r="C173" s="80"/>
      <c r="D173" s="7" t="s">
        <v>9</v>
      </c>
      <c r="E173" s="8">
        <v>12903300</v>
      </c>
      <c r="F173" s="8">
        <v>13536120</v>
      </c>
      <c r="G173" s="8">
        <v>15045600</v>
      </c>
      <c r="H173" s="7"/>
    </row>
    <row r="174" spans="1:8" ht="51" x14ac:dyDescent="0.2">
      <c r="A174" s="3" t="s">
        <v>0</v>
      </c>
      <c r="B174" s="98"/>
      <c r="C174" s="80"/>
      <c r="D174" s="20" t="s">
        <v>105</v>
      </c>
      <c r="E174" s="21">
        <v>816500</v>
      </c>
      <c r="F174" s="21">
        <v>816500</v>
      </c>
      <c r="G174" s="21">
        <v>816500</v>
      </c>
      <c r="H174" s="7"/>
    </row>
    <row r="175" spans="1:8" x14ac:dyDescent="0.2">
      <c r="A175" s="5" t="s">
        <v>0</v>
      </c>
      <c r="B175" s="99"/>
      <c r="C175" s="81"/>
      <c r="D175" s="9" t="s">
        <v>10</v>
      </c>
      <c r="E175" s="10">
        <f>SUM(E171:E174)</f>
        <v>13719800</v>
      </c>
      <c r="F175" s="10">
        <f>SUM(F171:F174)</f>
        <v>14352620</v>
      </c>
      <c r="G175" s="10">
        <f>SUM(G171:G174)</f>
        <v>15862100</v>
      </c>
      <c r="H175" s="9"/>
    </row>
    <row r="176" spans="1:8" ht="38.25" x14ac:dyDescent="0.2">
      <c r="A176" s="106" t="s">
        <v>79</v>
      </c>
      <c r="B176" s="97" t="s">
        <v>83</v>
      </c>
      <c r="C176" s="80" t="s">
        <v>103</v>
      </c>
      <c r="D176" s="7" t="s">
        <v>7</v>
      </c>
      <c r="E176" s="8">
        <v>295980</v>
      </c>
      <c r="F176" s="8">
        <v>295980</v>
      </c>
      <c r="G176" s="8">
        <v>295980</v>
      </c>
      <c r="H176" s="7"/>
    </row>
    <row r="177" spans="1:8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103"/>
      <c r="B178" s="98"/>
      <c r="C178" s="80"/>
      <c r="D178" s="7" t="s">
        <v>9</v>
      </c>
      <c r="E178" s="8">
        <v>0</v>
      </c>
      <c r="F178" s="8">
        <v>0</v>
      </c>
      <c r="G178" s="8">
        <v>0</v>
      </c>
      <c r="H178" s="7"/>
    </row>
    <row r="179" spans="1:8" ht="5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8" x14ac:dyDescent="0.2">
      <c r="A180" s="104"/>
      <c r="B180" s="99"/>
      <c r="C180" s="81"/>
      <c r="D180" s="9" t="s">
        <v>10</v>
      </c>
      <c r="E180" s="10">
        <f>SUM(E176:E179)</f>
        <v>295980</v>
      </c>
      <c r="F180" s="10">
        <f>SUM(F176:F179)</f>
        <v>295980</v>
      </c>
      <c r="G180" s="10">
        <f>SUM(G176:G179)</f>
        <v>295980</v>
      </c>
      <c r="H180" s="9"/>
    </row>
    <row r="181" spans="1:8" ht="38.25" x14ac:dyDescent="0.2">
      <c r="A181" s="106" t="s">
        <v>88</v>
      </c>
      <c r="B181" s="97" t="s">
        <v>89</v>
      </c>
      <c r="C181" s="80" t="s">
        <v>98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8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103"/>
      <c r="B183" s="98"/>
      <c r="C183" s="80"/>
      <c r="D183" s="7" t="s">
        <v>9</v>
      </c>
      <c r="E183" s="8">
        <v>2317500</v>
      </c>
      <c r="F183" s="8">
        <v>2317500</v>
      </c>
      <c r="G183" s="8">
        <v>2317500</v>
      </c>
      <c r="H183" s="7"/>
    </row>
    <row r="184" spans="1:8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104"/>
      <c r="B185" s="99"/>
      <c r="C185" s="81"/>
      <c r="D185" s="9" t="s">
        <v>10</v>
      </c>
      <c r="E185" s="10">
        <f>SUM(E181:E184)</f>
        <v>2317500</v>
      </c>
      <c r="F185" s="10">
        <f>SUM(F181:F184)</f>
        <v>2317500</v>
      </c>
      <c r="G185" s="10">
        <f>SUM(G181:G184)</f>
        <v>2317500</v>
      </c>
      <c r="H185" s="9"/>
    </row>
    <row r="186" spans="1:8" ht="38.25" x14ac:dyDescent="0.2">
      <c r="A186" s="15" t="s">
        <v>80</v>
      </c>
      <c r="B186" s="97" t="s">
        <v>84</v>
      </c>
      <c r="C186" s="80"/>
      <c r="D186" s="7" t="s">
        <v>7</v>
      </c>
      <c r="E186" s="8">
        <f t="shared" ref="E186:G189" si="14">E191</f>
        <v>0</v>
      </c>
      <c r="F186" s="8">
        <f t="shared" si="14"/>
        <v>0</v>
      </c>
      <c r="G186" s="8">
        <f t="shared" si="14"/>
        <v>0</v>
      </c>
      <c r="H186" s="7"/>
    </row>
    <row r="187" spans="1:8" ht="38.25" x14ac:dyDescent="0.2">
      <c r="A187" s="3" t="s">
        <v>0</v>
      </c>
      <c r="B187" s="98"/>
      <c r="C187" s="80"/>
      <c r="D187" s="7" t="s">
        <v>8</v>
      </c>
      <c r="E187" s="8">
        <f t="shared" si="14"/>
        <v>0</v>
      </c>
      <c r="F187" s="8">
        <f t="shared" si="14"/>
        <v>0</v>
      </c>
      <c r="G187" s="8">
        <f t="shared" si="14"/>
        <v>0</v>
      </c>
      <c r="H187" s="7"/>
    </row>
    <row r="188" spans="1:8" ht="25.5" x14ac:dyDescent="0.2">
      <c r="A188" s="3" t="s">
        <v>0</v>
      </c>
      <c r="B188" s="98"/>
      <c r="C188" s="80"/>
      <c r="D188" s="7" t="s">
        <v>9</v>
      </c>
      <c r="E188" s="8">
        <f t="shared" si="14"/>
        <v>130000</v>
      </c>
      <c r="F188" s="8">
        <f t="shared" si="14"/>
        <v>115000</v>
      </c>
      <c r="G188" s="8">
        <f t="shared" si="14"/>
        <v>115000</v>
      </c>
      <c r="H188" s="7"/>
    </row>
    <row r="189" spans="1:8" ht="51" x14ac:dyDescent="0.2">
      <c r="A189" s="3" t="s">
        <v>0</v>
      </c>
      <c r="B189" s="98"/>
      <c r="C189" s="80"/>
      <c r="D189" s="20" t="s">
        <v>105</v>
      </c>
      <c r="E189" s="8">
        <f t="shared" si="14"/>
        <v>0</v>
      </c>
      <c r="F189" s="8">
        <f t="shared" si="14"/>
        <v>0</v>
      </c>
      <c r="G189" s="8">
        <f t="shared" si="14"/>
        <v>0</v>
      </c>
      <c r="H189" s="7"/>
    </row>
    <row r="190" spans="1:8" x14ac:dyDescent="0.2">
      <c r="A190" s="5" t="s">
        <v>0</v>
      </c>
      <c r="B190" s="99"/>
      <c r="C190" s="81"/>
      <c r="D190" s="18" t="s">
        <v>10</v>
      </c>
      <c r="E190" s="19">
        <f>SUM(E186:E189)</f>
        <v>130000</v>
      </c>
      <c r="F190" s="19">
        <f>SUM(F186:F189)</f>
        <v>115000</v>
      </c>
      <c r="G190" s="19">
        <f>SUM(G186:G189)</f>
        <v>115000</v>
      </c>
      <c r="H190" s="18"/>
    </row>
    <row r="191" spans="1:8" ht="38.25" x14ac:dyDescent="0.2">
      <c r="A191" s="15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8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3" t="s">
        <v>0</v>
      </c>
      <c r="B193" s="98"/>
      <c r="C193" s="80"/>
      <c r="D193" s="7" t="s">
        <v>9</v>
      </c>
      <c r="E193" s="8">
        <v>130000</v>
      </c>
      <c r="F193" s="8">
        <v>115000</v>
      </c>
      <c r="G193" s="8">
        <v>115000</v>
      </c>
      <c r="H193" s="7"/>
    </row>
    <row r="194" spans="1:8" ht="5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5" t="s">
        <v>0</v>
      </c>
      <c r="B195" s="99"/>
      <c r="C195" s="81"/>
      <c r="D195" s="9" t="s">
        <v>10</v>
      </c>
      <c r="E195" s="10">
        <f>SUM(E191:E194)</f>
        <v>130000</v>
      </c>
      <c r="F195" s="10">
        <f>SUM(F191:F194)</f>
        <v>115000</v>
      </c>
      <c r="G195" s="10">
        <f>SUM(G191:G194)</f>
        <v>115000</v>
      </c>
      <c r="H195" s="9"/>
    </row>
  </sheetData>
  <mergeCells count="97">
    <mergeCell ref="C11:C15"/>
    <mergeCell ref="C16:C20"/>
    <mergeCell ref="C56:C60"/>
    <mergeCell ref="C46:C50"/>
    <mergeCell ref="C51:C55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A26:A30"/>
    <mergeCell ref="B26:B30"/>
    <mergeCell ref="C26:C30"/>
    <mergeCell ref="A36:A40"/>
    <mergeCell ref="B36:B40"/>
    <mergeCell ref="A31:A35"/>
    <mergeCell ref="B31:B35"/>
    <mergeCell ref="C31:C35"/>
    <mergeCell ref="A56:A60"/>
    <mergeCell ref="C61:C65"/>
    <mergeCell ref="B66:B70"/>
    <mergeCell ref="C66:C70"/>
    <mergeCell ref="C36:C40"/>
    <mergeCell ref="B61:B65"/>
    <mergeCell ref="B51:B55"/>
    <mergeCell ref="B56:B60"/>
    <mergeCell ref="B41:B45"/>
    <mergeCell ref="C41:C45"/>
    <mergeCell ref="A41:A45"/>
    <mergeCell ref="A71:A75"/>
    <mergeCell ref="B71:B75"/>
    <mergeCell ref="C71:C75"/>
    <mergeCell ref="A106:A110"/>
    <mergeCell ref="B106:B110"/>
    <mergeCell ref="C106:C110"/>
    <mergeCell ref="B81:B85"/>
    <mergeCell ref="C81:C85"/>
    <mergeCell ref="B86:B90"/>
    <mergeCell ref="C86:C90"/>
    <mergeCell ref="B91:B95"/>
    <mergeCell ref="C91:C95"/>
    <mergeCell ref="B76:B80"/>
    <mergeCell ref="C76:C8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126:A130"/>
    <mergeCell ref="B126:B130"/>
    <mergeCell ref="C126:C130"/>
    <mergeCell ref="B131:B135"/>
    <mergeCell ref="C131:C135"/>
    <mergeCell ref="A116:A120"/>
    <mergeCell ref="B116:B120"/>
    <mergeCell ref="C116:C120"/>
    <mergeCell ref="A121:A125"/>
    <mergeCell ref="B121:B125"/>
    <mergeCell ref="C121:C125"/>
    <mergeCell ref="A146:A150"/>
    <mergeCell ref="B146:B150"/>
    <mergeCell ref="C146:C150"/>
    <mergeCell ref="A151:A155"/>
    <mergeCell ref="B151:B155"/>
    <mergeCell ref="C151:C155"/>
    <mergeCell ref="B136:B140"/>
    <mergeCell ref="C136:C140"/>
    <mergeCell ref="A141:A145"/>
    <mergeCell ref="B141:B145"/>
    <mergeCell ref="C141:C145"/>
    <mergeCell ref="B171:B175"/>
    <mergeCell ref="C171:C175"/>
    <mergeCell ref="A176:A180"/>
    <mergeCell ref="B176:B180"/>
    <mergeCell ref="C176:C180"/>
    <mergeCell ref="B156:B160"/>
    <mergeCell ref="C156:C160"/>
    <mergeCell ref="B161:B165"/>
    <mergeCell ref="C161:C165"/>
    <mergeCell ref="B166:B170"/>
    <mergeCell ref="C166:C170"/>
    <mergeCell ref="B191:B195"/>
    <mergeCell ref="C191:C195"/>
    <mergeCell ref="A181:A185"/>
    <mergeCell ref="B181:B185"/>
    <mergeCell ref="C181:C185"/>
    <mergeCell ref="B186:B190"/>
    <mergeCell ref="C186:C190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pane xSplit="1" ySplit="5" topLeftCell="B116" activePane="bottomRight" state="frozen"/>
      <selection pane="topRight" activeCell="B1" sqref="B1"/>
      <selection pane="bottomLeft" activeCell="A6" sqref="A6"/>
      <selection pane="bottomRight" activeCell="A11" sqref="A11:XFD11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E11+E46+E61+E76+E86+E136+E161+E171+E196</f>
        <v>15229279.699999999</v>
      </c>
      <c r="F6" s="8">
        <f t="shared" si="0"/>
        <v>13891629.199999999</v>
      </c>
      <c r="G6" s="8">
        <f t="shared" si="0"/>
        <v>14172129.199999999</v>
      </c>
      <c r="H6" s="7"/>
      <c r="I6" s="8">
        <f>I11+I46+I61+I76+I86+I136+I161+I171+I196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784467</v>
      </c>
      <c r="F7" s="8">
        <f t="shared" si="0"/>
        <v>880118.24</v>
      </c>
      <c r="G7" s="8">
        <f t="shared" si="0"/>
        <v>774071.4</v>
      </c>
      <c r="H7" s="7"/>
      <c r="I7" s="8">
        <f>I12+I47+I62+I77+I87+I137+I162+I172+I197</f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52694154.079999998</v>
      </c>
      <c r="F8" s="8">
        <f t="shared" si="0"/>
        <v>51201872</v>
      </c>
      <c r="G8" s="8">
        <f t="shared" si="0"/>
        <v>51935452</v>
      </c>
      <c r="H8" s="7"/>
      <c r="I8" s="8">
        <f>I13+I48+I63+I78+I88+I138+I163+I173+I198</f>
        <v>-232000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839500</v>
      </c>
      <c r="F9" s="8">
        <f t="shared" si="0"/>
        <v>816500</v>
      </c>
      <c r="G9" s="8">
        <f t="shared" si="0"/>
        <v>816500</v>
      </c>
      <c r="H9" s="8">
        <f>SUM(E9:G9)</f>
        <v>2472500</v>
      </c>
      <c r="I9" s="8">
        <f>I14+I49+I64+I79+I89+I139+I164+I174+I199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69547400.780000001</v>
      </c>
      <c r="F10" s="17">
        <f>SUM(F6:F9)</f>
        <v>66790119.439999998</v>
      </c>
      <c r="G10" s="17">
        <f>SUM(G6:G9)</f>
        <v>67698152.599999994</v>
      </c>
      <c r="H10" s="17">
        <f>SUM(E10:G10)</f>
        <v>204035672.81999999</v>
      </c>
      <c r="I10" s="17">
        <f>SUM(I6:I9)</f>
        <v>-232000</v>
      </c>
    </row>
    <row r="11" spans="1:9" ht="54" hidden="1" customHeight="1" x14ac:dyDescent="0.2">
      <c r="A11" s="53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>
        <f>H10-H9</f>
        <v>201563172.81999999</v>
      </c>
    </row>
    <row r="12" spans="1:9" ht="43.35" hidden="1" customHeight="1" x14ac:dyDescent="0.2">
      <c r="A12" s="3" t="s">
        <v>0</v>
      </c>
      <c r="B12" s="4"/>
      <c r="C12" s="80"/>
      <c r="D12" s="7" t="s">
        <v>8</v>
      </c>
      <c r="E12" s="8">
        <f t="shared" si="1"/>
        <v>538904</v>
      </c>
      <c r="F12" s="8">
        <f t="shared" si="1"/>
        <v>486088</v>
      </c>
      <c r="G12" s="8">
        <f t="shared" si="1"/>
        <v>504808</v>
      </c>
      <c r="H12" s="7"/>
      <c r="I12" s="8">
        <f t="shared" ref="I12:I14" si="2">I17+I22+I27+I32+I37+I42</f>
        <v>0</v>
      </c>
    </row>
    <row r="13" spans="1:9" ht="28.9" hidden="1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24156720</v>
      </c>
      <c r="F13" s="8">
        <f t="shared" si="1"/>
        <v>23893120</v>
      </c>
      <c r="G13" s="8">
        <f t="shared" si="1"/>
        <v>24002220</v>
      </c>
      <c r="H13" s="7"/>
      <c r="I13" s="8"/>
    </row>
    <row r="14" spans="1:9" ht="28.9" hidden="1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  <c r="I14" s="8">
        <f t="shared" si="2"/>
        <v>0</v>
      </c>
    </row>
    <row r="15" spans="1:9" ht="14.45" hidden="1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24695624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0</v>
      </c>
    </row>
    <row r="16" spans="1:9" ht="54" hidden="1" customHeight="1" x14ac:dyDescent="0.2">
      <c r="A16" s="53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hidden="1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hidden="1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</row>
    <row r="19" spans="1:10" ht="28.9" hidden="1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hidden="1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0" ht="39" hidden="1" customHeight="1" x14ac:dyDescent="0.2">
      <c r="A21" s="53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hidden="1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0" ht="28.9" hidden="1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hidden="1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hidden="1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14.45" hidden="1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hidden="1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14.45" hidden="1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0" ht="14.45" hidden="1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hidden="1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hidden="1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hidden="1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/>
    </row>
    <row r="33" spans="1:11" ht="14.45" hidden="1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/>
    </row>
    <row r="34" spans="1:11" ht="14.45" hidden="1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1" ht="24" hidden="1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1" ht="14.45" hidden="1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  <c r="J36" s="51">
        <v>110</v>
      </c>
      <c r="K36">
        <v>-18010.53</v>
      </c>
    </row>
    <row r="37" spans="1:11" ht="14.45" hidden="1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s="51">
        <v>240</v>
      </c>
      <c r="K37">
        <v>-30000</v>
      </c>
    </row>
    <row r="38" spans="1:11" ht="14.45" hidden="1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  <c r="J38" s="51">
        <v>850</v>
      </c>
      <c r="K38">
        <v>48010.53</v>
      </c>
    </row>
    <row r="39" spans="1:11" ht="14.45" hidden="1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  <c r="J39" s="51"/>
    </row>
    <row r="40" spans="1:11" ht="29.25" hidden="1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1" ht="14.45" hidden="1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1" ht="14.45" hidden="1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1" ht="14.45" hidden="1" customHeight="1" x14ac:dyDescent="0.2">
      <c r="A43" s="82"/>
      <c r="B43" s="95"/>
      <c r="C43" s="88"/>
      <c r="D43" s="7" t="s">
        <v>9</v>
      </c>
      <c r="E43" s="8">
        <v>610000</v>
      </c>
      <c r="F43" s="8">
        <v>310000</v>
      </c>
      <c r="G43" s="8">
        <v>310000</v>
      </c>
      <c r="H43" s="7"/>
    </row>
    <row r="44" spans="1:11" ht="14.45" hidden="1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1" ht="14.45" hidden="1" customHeight="1" x14ac:dyDescent="0.2">
      <c r="A45" s="83"/>
      <c r="B45" s="96"/>
      <c r="C45" s="89"/>
      <c r="D45" s="9" t="s">
        <v>10</v>
      </c>
      <c r="E45" s="10">
        <f>SUM(E41:E44)</f>
        <v>610000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1" ht="59.25" hidden="1" customHeight="1" x14ac:dyDescent="0.2">
      <c r="A46" s="53" t="s">
        <v>14</v>
      </c>
      <c r="B46" s="52" t="s">
        <v>36</v>
      </c>
      <c r="C46" s="80"/>
      <c r="D46" s="7" t="s">
        <v>7</v>
      </c>
      <c r="E46" s="8">
        <f t="shared" ref="E46:G49" si="3">E51+E56</f>
        <v>0</v>
      </c>
      <c r="F46" s="8">
        <f t="shared" si="3"/>
        <v>0</v>
      </c>
      <c r="G46" s="8">
        <f t="shared" si="3"/>
        <v>0</v>
      </c>
      <c r="H46" s="7"/>
    </row>
    <row r="47" spans="1:11" ht="43.35" hidden="1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11" ht="28.9" hidden="1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3"/>
        <v>115000</v>
      </c>
      <c r="F48" s="8">
        <f t="shared" si="3"/>
        <v>115000</v>
      </c>
      <c r="G48" s="8">
        <f t="shared" si="3"/>
        <v>115000</v>
      </c>
      <c r="H48" s="7"/>
    </row>
    <row r="49" spans="1:9" ht="28.9" hidden="1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9" ht="14.45" hidden="1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hidden="1" customHeight="1" x14ac:dyDescent="0.2">
      <c r="A51" s="53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hidden="1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hidden="1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hidden="1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hidden="1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hidden="1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hidden="1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hidden="1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hidden="1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hidden="1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hidden="1" x14ac:dyDescent="0.2">
      <c r="A61" s="55" t="s">
        <v>38</v>
      </c>
      <c r="B61" s="97" t="s">
        <v>40</v>
      </c>
      <c r="C61" s="80"/>
      <c r="D61" s="7" t="s">
        <v>7</v>
      </c>
      <c r="E61" s="8">
        <f t="shared" ref="E61:G64" si="4">E66+E71</f>
        <v>781740</v>
      </c>
      <c r="F61" s="8">
        <f t="shared" si="4"/>
        <v>781740</v>
      </c>
      <c r="G61" s="8">
        <f t="shared" si="4"/>
        <v>781740</v>
      </c>
      <c r="H61" s="7"/>
    </row>
    <row r="62" spans="1:9" ht="38.25" hidden="1" x14ac:dyDescent="0.2">
      <c r="A62" s="3" t="s">
        <v>0</v>
      </c>
      <c r="B62" s="98"/>
      <c r="C62" s="80"/>
      <c r="D62" s="7" t="s">
        <v>8</v>
      </c>
      <c r="E62" s="8">
        <f t="shared" si="4"/>
        <v>0</v>
      </c>
      <c r="F62" s="8">
        <f t="shared" si="4"/>
        <v>0</v>
      </c>
      <c r="G62" s="8">
        <f t="shared" si="4"/>
        <v>0</v>
      </c>
      <c r="H62" s="7"/>
    </row>
    <row r="63" spans="1:9" ht="25.5" hidden="1" x14ac:dyDescent="0.2">
      <c r="A63" s="3" t="s">
        <v>0</v>
      </c>
      <c r="B63" s="98"/>
      <c r="C63" s="80"/>
      <c r="D63" s="7" t="s">
        <v>9</v>
      </c>
      <c r="E63" s="8">
        <f t="shared" si="4"/>
        <v>80000</v>
      </c>
      <c r="F63" s="8">
        <f t="shared" si="4"/>
        <v>80000</v>
      </c>
      <c r="G63" s="8">
        <f t="shared" si="4"/>
        <v>80000</v>
      </c>
      <c r="H63" s="7"/>
    </row>
    <row r="64" spans="1:9" ht="51" hidden="1" x14ac:dyDescent="0.2">
      <c r="A64" s="3" t="s">
        <v>0</v>
      </c>
      <c r="B64" s="98"/>
      <c r="C64" s="80"/>
      <c r="D64" s="20" t="s">
        <v>105</v>
      </c>
      <c r="E64" s="8">
        <f t="shared" si="4"/>
        <v>0</v>
      </c>
      <c r="F64" s="8">
        <f t="shared" si="4"/>
        <v>0</v>
      </c>
      <c r="G64" s="8">
        <f t="shared" si="4"/>
        <v>0</v>
      </c>
      <c r="H64" s="7"/>
    </row>
    <row r="65" spans="1:9" hidden="1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9" ht="38.25" hidden="1" x14ac:dyDescent="0.2">
      <c r="A66" s="55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9" ht="38.25" hidden="1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9" ht="25.5" hidden="1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9" ht="51" hidden="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9" hidden="1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9" ht="38.25" hidden="1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9" ht="38.25" hidden="1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9" ht="25.5" hidden="1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9" ht="51" hidden="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9" hidden="1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9" ht="38.25" hidden="1" x14ac:dyDescent="0.2">
      <c r="A76" s="55" t="s">
        <v>42</v>
      </c>
      <c r="B76" s="97" t="s">
        <v>44</v>
      </c>
      <c r="C76" s="80"/>
      <c r="D76" s="7" t="s">
        <v>7</v>
      </c>
      <c r="E76" s="8">
        <f t="shared" ref="E76:G79" si="5">E81</f>
        <v>0</v>
      </c>
      <c r="F76" s="8">
        <f t="shared" si="5"/>
        <v>0</v>
      </c>
      <c r="G76" s="8">
        <f t="shared" si="5"/>
        <v>0</v>
      </c>
      <c r="H76" s="7"/>
    </row>
    <row r="77" spans="1:9" ht="38.25" hidden="1" x14ac:dyDescent="0.2">
      <c r="A77" s="3" t="s">
        <v>0</v>
      </c>
      <c r="B77" s="98"/>
      <c r="C77" s="80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9" ht="25.5" hidden="1" x14ac:dyDescent="0.2">
      <c r="A78" s="3" t="s">
        <v>0</v>
      </c>
      <c r="B78" s="98"/>
      <c r="C78" s="80"/>
      <c r="D78" s="7" t="s">
        <v>9</v>
      </c>
      <c r="E78" s="8">
        <f t="shared" si="5"/>
        <v>2161100</v>
      </c>
      <c r="F78" s="8">
        <f t="shared" si="5"/>
        <v>1997002</v>
      </c>
      <c r="G78" s="8">
        <f t="shared" si="5"/>
        <v>1997002</v>
      </c>
      <c r="H78" s="7"/>
    </row>
    <row r="79" spans="1:9" ht="51" hidden="1" x14ac:dyDescent="0.2">
      <c r="A79" s="3" t="s">
        <v>0</v>
      </c>
      <c r="B79" s="98"/>
      <c r="C79" s="80"/>
      <c r="D79" s="20" t="s">
        <v>105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9" hidden="1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0" ht="38.25" hidden="1" x14ac:dyDescent="0.2">
      <c r="A81" s="55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0" ht="38.25" hidden="1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10" ht="25.5" hidden="1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/>
    </row>
    <row r="84" spans="1:10" ht="51" hidden="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/>
    </row>
    <row r="85" spans="1:10" hidden="1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0" ht="38.25" hidden="1" x14ac:dyDescent="0.2">
      <c r="A86" s="55" t="s">
        <v>46</v>
      </c>
      <c r="B86" s="97" t="s">
        <v>48</v>
      </c>
      <c r="C86" s="80"/>
      <c r="D86" s="7" t="s">
        <v>7</v>
      </c>
      <c r="E86" s="8">
        <f>E91+E96+E101+E106+E111+E116+E121+E126+E131</f>
        <v>206494.2</v>
      </c>
      <c r="F86" s="8">
        <f t="shared" ref="E86:G89" si="6">F91+F96+F101+F106+F111+F116+F121+F126</f>
        <v>206494.2</v>
      </c>
      <c r="G86" s="8">
        <f t="shared" si="6"/>
        <v>206494.2</v>
      </c>
      <c r="H86" s="7"/>
      <c r="I86" s="8">
        <f t="shared" ref="I86:I89" si="7">I91+I96+I101+I106+I111+I116+I121+I126</f>
        <v>0</v>
      </c>
    </row>
    <row r="87" spans="1:10" ht="38.25" hidden="1" x14ac:dyDescent="0.2">
      <c r="A87" s="3" t="s">
        <v>0</v>
      </c>
      <c r="B87" s="98"/>
      <c r="C87" s="80"/>
      <c r="D87" s="7" t="s">
        <v>8</v>
      </c>
      <c r="E87" s="8">
        <f t="shared" si="6"/>
        <v>0</v>
      </c>
      <c r="F87" s="8">
        <f t="shared" si="6"/>
        <v>0</v>
      </c>
      <c r="G87" s="8">
        <f t="shared" si="6"/>
        <v>0</v>
      </c>
      <c r="H87" s="7"/>
      <c r="I87" s="8">
        <f t="shared" si="7"/>
        <v>0</v>
      </c>
    </row>
    <row r="88" spans="1:10" ht="25.5" hidden="1" x14ac:dyDescent="0.2">
      <c r="A88" s="3" t="s">
        <v>0</v>
      </c>
      <c r="B88" s="98"/>
      <c r="C88" s="80"/>
      <c r="D88" s="7" t="s">
        <v>9</v>
      </c>
      <c r="E88" s="8">
        <f>E93+E98+E103+E108+E113+E118+E123+E128+E133</f>
        <v>7573604.0800000001</v>
      </c>
      <c r="F88" s="8">
        <f t="shared" si="6"/>
        <v>6281200</v>
      </c>
      <c r="G88" s="8">
        <f t="shared" si="6"/>
        <v>5396200</v>
      </c>
      <c r="H88" s="7"/>
      <c r="I88" s="8">
        <f>I93+I98+I103+I108+I113+I118+I123+I128+I133</f>
        <v>-302000</v>
      </c>
    </row>
    <row r="89" spans="1:10" ht="51" hidden="1" x14ac:dyDescent="0.2">
      <c r="A89" s="3" t="s">
        <v>0</v>
      </c>
      <c r="B89" s="98"/>
      <c r="C89" s="80"/>
      <c r="D89" s="20" t="s">
        <v>105</v>
      </c>
      <c r="E89" s="8">
        <f t="shared" si="6"/>
        <v>0</v>
      </c>
      <c r="F89" s="8">
        <f t="shared" si="6"/>
        <v>0</v>
      </c>
      <c r="G89" s="8">
        <f t="shared" si="6"/>
        <v>0</v>
      </c>
      <c r="H89" s="7"/>
      <c r="I89" s="8">
        <f t="shared" si="7"/>
        <v>0</v>
      </c>
    </row>
    <row r="90" spans="1:10" hidden="1" x14ac:dyDescent="0.2">
      <c r="A90" s="5" t="s">
        <v>0</v>
      </c>
      <c r="B90" s="99"/>
      <c r="C90" s="81"/>
      <c r="D90" s="18" t="s">
        <v>10</v>
      </c>
      <c r="E90" s="19">
        <f>SUM(E86:E89)</f>
        <v>7780098.2800000003</v>
      </c>
      <c r="F90" s="19">
        <f>SUM(F86:F89)</f>
        <v>6487694.2000000002</v>
      </c>
      <c r="G90" s="19">
        <f>SUM(G86:G89)</f>
        <v>5602694.2000000002</v>
      </c>
      <c r="H90" s="18"/>
      <c r="I90" s="19">
        <f>SUM(I86:I89)</f>
        <v>-302000</v>
      </c>
    </row>
    <row r="91" spans="1:10" ht="38.25" hidden="1" x14ac:dyDescent="0.2">
      <c r="A91" s="55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0" ht="38.25" hidden="1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0" ht="25.5" hidden="1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0" ht="51" hidden="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0" hidden="1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0" ht="38.25" hidden="1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hidden="1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hidden="1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hidden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hidden="1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hidden="1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hidden="1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hidden="1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hidden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hidden="1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hidden="1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hidden="1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hidden="1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hidden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hidden="1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hidden="1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hidden="1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11" ht="25.5" hidden="1" x14ac:dyDescent="0.2">
      <c r="A113" s="103"/>
      <c r="B113" s="98"/>
      <c r="C113" s="80"/>
      <c r="D113" s="7" t="s">
        <v>9</v>
      </c>
      <c r="E113" s="8">
        <v>3985404.08</v>
      </c>
      <c r="F113" s="8">
        <v>3332000</v>
      </c>
      <c r="G113" s="8">
        <v>3509000</v>
      </c>
      <c r="H113" s="7"/>
    </row>
    <row r="114" spans="1:11" ht="51" hidden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11" hidden="1" x14ac:dyDescent="0.2">
      <c r="A115" s="104"/>
      <c r="B115" s="99"/>
      <c r="C115" s="81"/>
      <c r="D115" s="9" t="s">
        <v>10</v>
      </c>
      <c r="E115" s="10">
        <f>SUM(E111:E114)</f>
        <v>3985404.08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0</v>
      </c>
    </row>
    <row r="116" spans="1:11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11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  <c r="J117" s="51">
        <v>240</v>
      </c>
      <c r="K117">
        <v>-500</v>
      </c>
    </row>
    <row r="118" spans="1:11" ht="25.5" x14ac:dyDescent="0.2">
      <c r="A118" s="103"/>
      <c r="B118" s="98"/>
      <c r="C118" s="80"/>
      <c r="D118" s="7" t="s">
        <v>9</v>
      </c>
      <c r="E118" s="8">
        <v>456000</v>
      </c>
      <c r="F118" s="8">
        <v>935000</v>
      </c>
      <c r="G118" s="8">
        <v>175000</v>
      </c>
      <c r="H118" s="7"/>
      <c r="J118" s="51">
        <v>850</v>
      </c>
      <c r="K118">
        <v>500</v>
      </c>
    </row>
    <row r="119" spans="1:11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  <c r="J119" s="51"/>
    </row>
    <row r="120" spans="1:11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935000</v>
      </c>
      <c r="G120" s="10">
        <f>SUM(G116:G119)</f>
        <v>175000</v>
      </c>
      <c r="H120" s="9"/>
      <c r="I120" s="10">
        <f>SUM(I116:I119)</f>
        <v>0</v>
      </c>
    </row>
    <row r="121" spans="1:11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11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11" ht="25.5" x14ac:dyDescent="0.2">
      <c r="A123" s="103"/>
      <c r="B123" s="98"/>
      <c r="C123" s="80"/>
      <c r="D123" s="7" t="s">
        <v>9</v>
      </c>
      <c r="E123" s="8">
        <v>1541000</v>
      </c>
      <c r="F123" s="8">
        <v>1843000</v>
      </c>
      <c r="G123" s="8">
        <v>1541000</v>
      </c>
      <c r="H123" s="7"/>
      <c r="I123">
        <v>-302000</v>
      </c>
    </row>
    <row r="124" spans="1:11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11" x14ac:dyDescent="0.2">
      <c r="A125" s="104"/>
      <c r="B125" s="99"/>
      <c r="C125" s="81"/>
      <c r="D125" s="9" t="s">
        <v>10</v>
      </c>
      <c r="E125" s="10">
        <f>SUM(E121:E124)</f>
        <v>1541000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-302000</v>
      </c>
    </row>
    <row r="126" spans="1:11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11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11" ht="25.5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</row>
    <row r="129" spans="1:9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0</v>
      </c>
    </row>
    <row r="131" spans="1:9" ht="38.25" x14ac:dyDescent="0.2">
      <c r="A131" s="54" t="s">
        <v>129</v>
      </c>
      <c r="B131" s="97" t="s">
        <v>132</v>
      </c>
      <c r="C131" s="80" t="s">
        <v>100</v>
      </c>
      <c r="D131" s="7" t="s">
        <v>7</v>
      </c>
      <c r="E131" s="8">
        <v>0</v>
      </c>
      <c r="F131" s="8">
        <v>0</v>
      </c>
      <c r="G131" s="8">
        <v>0</v>
      </c>
      <c r="H131" s="7"/>
    </row>
    <row r="132" spans="1:9" ht="38.25" x14ac:dyDescent="0.2">
      <c r="A132" s="54"/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x14ac:dyDescent="0.2">
      <c r="A133" s="54"/>
      <c r="B133" s="98"/>
      <c r="C133" s="80"/>
      <c r="D133" s="7" t="s">
        <v>9</v>
      </c>
      <c r="E133" s="8">
        <v>30000</v>
      </c>
      <c r="F133" s="8">
        <v>0</v>
      </c>
      <c r="G133" s="8">
        <v>0</v>
      </c>
      <c r="H133" s="7"/>
    </row>
    <row r="134" spans="1:9" ht="51" x14ac:dyDescent="0.2">
      <c r="A134" s="54"/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x14ac:dyDescent="0.2">
      <c r="A135" s="54"/>
      <c r="B135" s="99"/>
      <c r="C135" s="81"/>
      <c r="D135" s="9" t="s">
        <v>10</v>
      </c>
      <c r="E135" s="10">
        <f>SUM(E131:E134)</f>
        <v>30000</v>
      </c>
      <c r="F135" s="10">
        <f>SUM(F131:F134)</f>
        <v>0</v>
      </c>
      <c r="G135" s="10">
        <f>SUM(G131:G134)</f>
        <v>0</v>
      </c>
      <c r="H135" s="9"/>
      <c r="I135" s="10">
        <f>SUM(I131:I134)</f>
        <v>0</v>
      </c>
    </row>
    <row r="136" spans="1:9" ht="38.25" x14ac:dyDescent="0.2">
      <c r="A136" s="55" t="s">
        <v>64</v>
      </c>
      <c r="B136" s="97" t="s">
        <v>69</v>
      </c>
      <c r="C136" s="80"/>
      <c r="D136" s="7" t="s">
        <v>7</v>
      </c>
      <c r="E136" s="8">
        <f t="shared" ref="E136:G139" si="8">E141+E146+E151+E156</f>
        <v>13892565.5</v>
      </c>
      <c r="F136" s="8">
        <f t="shared" si="8"/>
        <v>12607415</v>
      </c>
      <c r="G136" s="8">
        <f t="shared" si="8"/>
        <v>12887915</v>
      </c>
      <c r="H136" s="7"/>
      <c r="I136" s="8">
        <f t="shared" ref="I136:I139" si="9">I141+I146+I151+I156</f>
        <v>0</v>
      </c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f t="shared" si="8"/>
        <v>245563</v>
      </c>
      <c r="F137" s="8">
        <f t="shared" si="8"/>
        <v>394030.24</v>
      </c>
      <c r="G137" s="8">
        <f t="shared" si="8"/>
        <v>269263.40000000002</v>
      </c>
      <c r="H137" s="7"/>
      <c r="I137" s="8">
        <f t="shared" si="9"/>
        <v>0</v>
      </c>
    </row>
    <row r="138" spans="1:9" ht="25.5" x14ac:dyDescent="0.2">
      <c r="A138" s="3" t="s">
        <v>0</v>
      </c>
      <c r="B138" s="98"/>
      <c r="C138" s="80"/>
      <c r="D138" s="7" t="s">
        <v>9</v>
      </c>
      <c r="E138" s="8">
        <f t="shared" si="8"/>
        <v>2054930</v>
      </c>
      <c r="F138" s="8">
        <f t="shared" si="8"/>
        <v>2054930</v>
      </c>
      <c r="G138" s="8">
        <f t="shared" si="8"/>
        <v>2054930</v>
      </c>
      <c r="H138" s="7"/>
      <c r="I138" s="8">
        <f t="shared" si="9"/>
        <v>0</v>
      </c>
    </row>
    <row r="139" spans="1:9" ht="51" x14ac:dyDescent="0.2">
      <c r="A139" s="3" t="s">
        <v>0</v>
      </c>
      <c r="B139" s="98"/>
      <c r="C139" s="80"/>
      <c r="D139" s="20" t="s">
        <v>105</v>
      </c>
      <c r="E139" s="8">
        <f t="shared" si="8"/>
        <v>0</v>
      </c>
      <c r="F139" s="8">
        <f t="shared" si="8"/>
        <v>0</v>
      </c>
      <c r="G139" s="8">
        <f t="shared" si="8"/>
        <v>0</v>
      </c>
      <c r="H139" s="7"/>
      <c r="I139" s="8">
        <f t="shared" si="9"/>
        <v>0</v>
      </c>
    </row>
    <row r="140" spans="1:9" x14ac:dyDescent="0.2">
      <c r="A140" s="5" t="s">
        <v>0</v>
      </c>
      <c r="B140" s="99"/>
      <c r="C140" s="81"/>
      <c r="D140" s="18" t="s">
        <v>10</v>
      </c>
      <c r="E140" s="19">
        <f>SUM(E136:E139)</f>
        <v>16193058.5</v>
      </c>
      <c r="F140" s="19">
        <f>SUM(F136:F139)</f>
        <v>15056375.24</v>
      </c>
      <c r="G140" s="19">
        <f>SUM(G136:G139)</f>
        <v>15212108.4</v>
      </c>
      <c r="H140" s="18"/>
      <c r="I140" s="19">
        <f>SUM(I136:I139)</f>
        <v>0</v>
      </c>
    </row>
    <row r="141" spans="1:9" ht="38.25" x14ac:dyDescent="0.2">
      <c r="A141" s="55" t="s">
        <v>65</v>
      </c>
      <c r="B141" s="97" t="s">
        <v>70</v>
      </c>
      <c r="C141" s="80" t="s">
        <v>93</v>
      </c>
      <c r="D141" s="7" t="s">
        <v>7</v>
      </c>
      <c r="E141" s="8">
        <v>13190018</v>
      </c>
      <c r="F141" s="8">
        <v>12556415</v>
      </c>
      <c r="G141" s="8">
        <v>12836915</v>
      </c>
      <c r="H141" s="7"/>
    </row>
    <row r="142" spans="1:9" ht="38.25" x14ac:dyDescent="0.2">
      <c r="A142" s="3" t="s">
        <v>0</v>
      </c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x14ac:dyDescent="0.2">
      <c r="A143" s="3" t="s">
        <v>0</v>
      </c>
      <c r="B143" s="98"/>
      <c r="C143" s="80"/>
      <c r="D143" s="7" t="s">
        <v>9</v>
      </c>
      <c r="E143" s="8"/>
      <c r="F143" s="8"/>
      <c r="G143" s="8"/>
      <c r="H143" s="7"/>
    </row>
    <row r="144" spans="1:9" ht="51" x14ac:dyDescent="0.2">
      <c r="A144" s="3" t="s">
        <v>0</v>
      </c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5" t="s">
        <v>0</v>
      </c>
      <c r="B145" s="99"/>
      <c r="C145" s="81"/>
      <c r="D145" s="9" t="s">
        <v>10</v>
      </c>
      <c r="E145" s="10">
        <f>SUM(E141:E144)</f>
        <v>13190018</v>
      </c>
      <c r="F145" s="10">
        <f>SUM(F141:F144)</f>
        <v>12556415</v>
      </c>
      <c r="G145" s="10">
        <f>SUM(G141:G144)</f>
        <v>12836915</v>
      </c>
      <c r="H145" s="9"/>
      <c r="I145" s="10">
        <f>SUM(I141:I144)</f>
        <v>0</v>
      </c>
    </row>
    <row r="146" spans="1:9" ht="38.25" x14ac:dyDescent="0.2">
      <c r="A146" s="106" t="s">
        <v>66</v>
      </c>
      <c r="B146" s="97" t="s">
        <v>71</v>
      </c>
      <c r="C146" s="80" t="s">
        <v>93</v>
      </c>
      <c r="D146" s="7" t="s">
        <v>7</v>
      </c>
      <c r="E146" s="8">
        <v>57000</v>
      </c>
      <c r="F146" s="8">
        <v>51000</v>
      </c>
      <c r="G146" s="8">
        <v>51000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245563</v>
      </c>
      <c r="F147" s="8">
        <v>394030.24</v>
      </c>
      <c r="G147" s="8">
        <v>269263.40000000002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0</v>
      </c>
      <c r="F148" s="8">
        <v>0</v>
      </c>
      <c r="G148" s="8">
        <v>0</v>
      </c>
      <c r="H148" s="7"/>
    </row>
    <row r="149" spans="1:9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302563</v>
      </c>
      <c r="F150" s="10">
        <f>SUM(F146:F149)</f>
        <v>445030.24</v>
      </c>
      <c r="G150" s="10">
        <f>SUM(G146:G149)</f>
        <v>320263.40000000002</v>
      </c>
      <c r="H150" s="9"/>
      <c r="I150" s="10">
        <f>SUM(I146:I149)</f>
        <v>0</v>
      </c>
    </row>
    <row r="151" spans="1:9" ht="38.25" x14ac:dyDescent="0.2">
      <c r="A151" s="106" t="s">
        <v>67</v>
      </c>
      <c r="B151" s="97" t="s">
        <v>72</v>
      </c>
      <c r="C151" s="80" t="s">
        <v>98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9" ht="38.25" x14ac:dyDescent="0.2">
      <c r="A152" s="103"/>
      <c r="B152" s="9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98"/>
      <c r="C153" s="80"/>
      <c r="D153" s="7" t="s">
        <v>9</v>
      </c>
      <c r="E153" s="8">
        <v>1796711</v>
      </c>
      <c r="F153" s="8">
        <v>1796711</v>
      </c>
      <c r="G153" s="8">
        <v>1796711</v>
      </c>
      <c r="H153" s="7"/>
    </row>
    <row r="154" spans="1:9" ht="51" x14ac:dyDescent="0.2">
      <c r="A154" s="103"/>
      <c r="B154" s="9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99"/>
      <c r="C155" s="81"/>
      <c r="D155" s="9" t="s">
        <v>10</v>
      </c>
      <c r="E155" s="10">
        <f>SUM(E151:E154)</f>
        <v>1796711</v>
      </c>
      <c r="F155" s="10">
        <f>SUM(F151:F154)</f>
        <v>1796711</v>
      </c>
      <c r="G155" s="10">
        <f>SUM(G151:G154)</f>
        <v>1796711</v>
      </c>
      <c r="H155" s="9"/>
      <c r="I155" s="10">
        <f>SUM(I151:I154)</f>
        <v>0</v>
      </c>
    </row>
    <row r="156" spans="1:9" ht="38.25" x14ac:dyDescent="0.2">
      <c r="A156" s="106" t="s">
        <v>68</v>
      </c>
      <c r="B156" s="107" t="s">
        <v>87</v>
      </c>
      <c r="C156" s="80" t="s">
        <v>101</v>
      </c>
      <c r="D156" s="7" t="s">
        <v>7</v>
      </c>
      <c r="E156" s="8">
        <v>645547.5</v>
      </c>
      <c r="F156" s="8"/>
      <c r="G156" s="8"/>
      <c r="H156" s="7"/>
    </row>
    <row r="157" spans="1:9" ht="38.25" x14ac:dyDescent="0.2">
      <c r="A157" s="103"/>
      <c r="B157" s="10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9" ht="25.5" x14ac:dyDescent="0.2">
      <c r="A158" s="103"/>
      <c r="B158" s="108"/>
      <c r="C158" s="80"/>
      <c r="D158" s="7" t="s">
        <v>9</v>
      </c>
      <c r="E158" s="8">
        <v>258219</v>
      </c>
      <c r="F158" s="8">
        <v>258219</v>
      </c>
      <c r="G158" s="8">
        <v>258219</v>
      </c>
      <c r="H158" s="7"/>
    </row>
    <row r="159" spans="1:9" ht="51" x14ac:dyDescent="0.2">
      <c r="A159" s="103"/>
      <c r="B159" s="10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</row>
    <row r="160" spans="1:9" x14ac:dyDescent="0.2">
      <c r="A160" s="104"/>
      <c r="B160" s="109"/>
      <c r="C160" s="81"/>
      <c r="D160" s="9" t="s">
        <v>10</v>
      </c>
      <c r="E160" s="10">
        <f>SUM(E156:E159)</f>
        <v>903766.5</v>
      </c>
      <c r="F160" s="10">
        <f>SUM(F156:F159)</f>
        <v>258219</v>
      </c>
      <c r="G160" s="10">
        <f>SUM(G156:G159)</f>
        <v>258219</v>
      </c>
      <c r="H160" s="9"/>
      <c r="I160" s="10">
        <f>SUM(I156:I159)</f>
        <v>0</v>
      </c>
    </row>
    <row r="161" spans="1:11" ht="38.25" x14ac:dyDescent="0.2">
      <c r="A161" s="55" t="s">
        <v>73</v>
      </c>
      <c r="B161" s="97" t="s">
        <v>75</v>
      </c>
      <c r="C161" s="80"/>
      <c r="D161" s="7" t="s">
        <v>7</v>
      </c>
      <c r="E161" s="8">
        <f t="shared" ref="E161:G164" si="10">E166</f>
        <v>0</v>
      </c>
      <c r="F161" s="8">
        <f t="shared" si="10"/>
        <v>0</v>
      </c>
      <c r="G161" s="8">
        <f t="shared" si="10"/>
        <v>0</v>
      </c>
      <c r="H161" s="7"/>
    </row>
    <row r="162" spans="1:11" ht="38.25" x14ac:dyDescent="0.2">
      <c r="A162" s="3" t="s">
        <v>0</v>
      </c>
      <c r="B162" s="98"/>
      <c r="C162" s="80"/>
      <c r="D162" s="7" t="s">
        <v>8</v>
      </c>
      <c r="E162" s="8">
        <f t="shared" si="10"/>
        <v>0</v>
      </c>
      <c r="F162" s="8">
        <f t="shared" si="10"/>
        <v>0</v>
      </c>
      <c r="G162" s="8">
        <f t="shared" si="10"/>
        <v>0</v>
      </c>
      <c r="H162" s="7"/>
    </row>
    <row r="163" spans="1:11" ht="25.5" x14ac:dyDescent="0.2">
      <c r="A163" s="3" t="s">
        <v>0</v>
      </c>
      <c r="B163" s="98"/>
      <c r="C163" s="80"/>
      <c r="D163" s="7" t="s">
        <v>9</v>
      </c>
      <c r="E163" s="8">
        <f>E168</f>
        <v>932000</v>
      </c>
      <c r="F163" s="8">
        <f t="shared" si="10"/>
        <v>812000</v>
      </c>
      <c r="G163" s="8">
        <f t="shared" si="10"/>
        <v>812000</v>
      </c>
      <c r="H163" s="7"/>
      <c r="I163" s="8">
        <f>I168</f>
        <v>0</v>
      </c>
    </row>
    <row r="164" spans="1:11" ht="51" x14ac:dyDescent="0.2">
      <c r="A164" s="3" t="s">
        <v>0</v>
      </c>
      <c r="B164" s="98"/>
      <c r="C164" s="80"/>
      <c r="D164" s="20" t="s">
        <v>105</v>
      </c>
      <c r="E164" s="8">
        <f t="shared" si="10"/>
        <v>0</v>
      </c>
      <c r="F164" s="8">
        <f t="shared" si="10"/>
        <v>0</v>
      </c>
      <c r="G164" s="8">
        <f t="shared" si="10"/>
        <v>0</v>
      </c>
      <c r="H164" s="7"/>
    </row>
    <row r="165" spans="1:11" x14ac:dyDescent="0.2">
      <c r="A165" s="5" t="s">
        <v>0</v>
      </c>
      <c r="B165" s="99"/>
      <c r="C165" s="81"/>
      <c r="D165" s="18" t="s">
        <v>10</v>
      </c>
      <c r="E165" s="19">
        <f>SUM(E161:E164)</f>
        <v>932000</v>
      </c>
      <c r="F165" s="19">
        <f>SUM(F161:F164)</f>
        <v>812000</v>
      </c>
      <c r="G165" s="19">
        <f>SUM(G161:G164)</f>
        <v>812000</v>
      </c>
      <c r="H165" s="18"/>
      <c r="I165" s="19">
        <f>SUM(I161:I164)</f>
        <v>0</v>
      </c>
    </row>
    <row r="166" spans="1:11" ht="38.25" x14ac:dyDescent="0.2">
      <c r="A166" s="55" t="s">
        <v>74</v>
      </c>
      <c r="B166" s="97" t="s">
        <v>76</v>
      </c>
      <c r="C166" s="80" t="s">
        <v>102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11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  <c r="J167" s="51">
        <v>110</v>
      </c>
      <c r="K167">
        <v>-30000</v>
      </c>
    </row>
    <row r="168" spans="1:11" ht="25.5" x14ac:dyDescent="0.2">
      <c r="A168" s="3" t="s">
        <v>0</v>
      </c>
      <c r="B168" s="98"/>
      <c r="C168" s="80"/>
      <c r="D168" s="7" t="s">
        <v>9</v>
      </c>
      <c r="E168" s="8">
        <v>932000</v>
      </c>
      <c r="F168" s="8">
        <v>812000</v>
      </c>
      <c r="G168" s="8">
        <v>812000</v>
      </c>
      <c r="H168" s="7"/>
      <c r="J168" s="51">
        <v>240</v>
      </c>
      <c r="K168">
        <v>30000</v>
      </c>
    </row>
    <row r="169" spans="1:11" ht="51" x14ac:dyDescent="0.2">
      <c r="A169" s="3" t="s">
        <v>0</v>
      </c>
      <c r="B169" s="98"/>
      <c r="C169" s="80"/>
      <c r="D169" s="20" t="s">
        <v>105</v>
      </c>
      <c r="E169" s="8">
        <v>0</v>
      </c>
      <c r="F169" s="8">
        <v>0</v>
      </c>
      <c r="G169" s="8">
        <v>0</v>
      </c>
      <c r="H169" s="7"/>
      <c r="J169" s="51"/>
    </row>
    <row r="170" spans="1:11" x14ac:dyDescent="0.2">
      <c r="A170" s="5" t="s">
        <v>0</v>
      </c>
      <c r="B170" s="99"/>
      <c r="C170" s="81"/>
      <c r="D170" s="9" t="s">
        <v>10</v>
      </c>
      <c r="E170" s="10">
        <f>SUM(E166:E169)</f>
        <v>932000</v>
      </c>
      <c r="F170" s="10">
        <f>SUM(F166:F169)</f>
        <v>812000</v>
      </c>
      <c r="G170" s="10">
        <f>SUM(G166:G169)</f>
        <v>812000</v>
      </c>
      <c r="H170" s="9"/>
      <c r="I170" s="10">
        <f>SUM(I166:I169)</f>
        <v>0</v>
      </c>
    </row>
    <row r="171" spans="1:11" ht="38.25" x14ac:dyDescent="0.2">
      <c r="A171" s="55" t="s">
        <v>77</v>
      </c>
      <c r="B171" s="97" t="s">
        <v>81</v>
      </c>
      <c r="C171" s="80"/>
      <c r="D171" s="7" t="s">
        <v>7</v>
      </c>
      <c r="E171" s="8">
        <f>E176+E181+E186+E191</f>
        <v>348480</v>
      </c>
      <c r="F171" s="8">
        <f t="shared" ref="F171:G172" si="11">F176+F181</f>
        <v>295980</v>
      </c>
      <c r="G171" s="8">
        <f t="shared" si="11"/>
        <v>295980</v>
      </c>
      <c r="H171" s="7"/>
      <c r="I171" s="8">
        <f>I176+I181+I186+I191</f>
        <v>0</v>
      </c>
    </row>
    <row r="172" spans="1:11" ht="38.25" x14ac:dyDescent="0.2">
      <c r="A172" s="3" t="s">
        <v>0</v>
      </c>
      <c r="B172" s="98"/>
      <c r="C172" s="80"/>
      <c r="D172" s="7" t="s">
        <v>8</v>
      </c>
      <c r="E172" s="8">
        <f>E177+E182+E187+E192</f>
        <v>0</v>
      </c>
      <c r="F172" s="8">
        <f t="shared" si="11"/>
        <v>0</v>
      </c>
      <c r="G172" s="8">
        <f t="shared" si="11"/>
        <v>0</v>
      </c>
      <c r="H172" s="7"/>
      <c r="I172" s="8">
        <f>I177+I182+I187+I192</f>
        <v>0</v>
      </c>
    </row>
    <row r="173" spans="1:11" ht="25.5" x14ac:dyDescent="0.2">
      <c r="A173" s="3" t="s">
        <v>0</v>
      </c>
      <c r="B173" s="98"/>
      <c r="C173" s="80"/>
      <c r="D173" s="7" t="s">
        <v>9</v>
      </c>
      <c r="E173" s="8">
        <f>E178+E183+E188+E193</f>
        <v>15490800</v>
      </c>
      <c r="F173" s="8">
        <f>F178+F183+F188</f>
        <v>15853620</v>
      </c>
      <c r="G173" s="8">
        <f>G178+G183+G188</f>
        <v>17363100</v>
      </c>
      <c r="H173" s="7"/>
      <c r="I173" s="8">
        <f>I178+I183+I188+I193</f>
        <v>70000</v>
      </c>
    </row>
    <row r="174" spans="1:11" ht="51" x14ac:dyDescent="0.2">
      <c r="A174" s="3" t="s">
        <v>0</v>
      </c>
      <c r="B174" s="98"/>
      <c r="C174" s="80"/>
      <c r="D174" s="20" t="s">
        <v>105</v>
      </c>
      <c r="E174" s="8">
        <f>E179+E184+E189+E194</f>
        <v>839500</v>
      </c>
      <c r="F174" s="8">
        <f t="shared" ref="F174:G174" si="12">F179+F184</f>
        <v>816500</v>
      </c>
      <c r="G174" s="8">
        <f t="shared" si="12"/>
        <v>816500</v>
      </c>
      <c r="H174" s="7"/>
      <c r="I174" s="8">
        <f>I179+I184+I189+I194</f>
        <v>0</v>
      </c>
    </row>
    <row r="175" spans="1:11" x14ac:dyDescent="0.2">
      <c r="A175" s="5" t="s">
        <v>0</v>
      </c>
      <c r="B175" s="99"/>
      <c r="C175" s="81"/>
      <c r="D175" s="18" t="s">
        <v>10</v>
      </c>
      <c r="E175" s="19">
        <f>SUM(E171:E174)</f>
        <v>16678780</v>
      </c>
      <c r="F175" s="19">
        <f>SUM(F171:F174)</f>
        <v>16966100</v>
      </c>
      <c r="G175" s="19">
        <f>SUM(G171:G174)</f>
        <v>18475580</v>
      </c>
      <c r="H175" s="18"/>
      <c r="I175" s="19">
        <f>SUM(I171:I174)</f>
        <v>70000</v>
      </c>
    </row>
    <row r="176" spans="1:11" ht="38.25" x14ac:dyDescent="0.2">
      <c r="A176" s="55" t="s">
        <v>78</v>
      </c>
      <c r="B176" s="97" t="s">
        <v>104</v>
      </c>
      <c r="C176" s="80" t="s">
        <v>103</v>
      </c>
      <c r="D176" s="7" t="s">
        <v>7</v>
      </c>
      <c r="E176" s="8"/>
      <c r="F176" s="8"/>
      <c r="G176" s="8"/>
      <c r="H176" s="7"/>
    </row>
    <row r="177" spans="1:9" ht="38.25" x14ac:dyDescent="0.2">
      <c r="A177" s="3" t="s">
        <v>0</v>
      </c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3" t="s">
        <v>0</v>
      </c>
      <c r="B178" s="98"/>
      <c r="C178" s="80"/>
      <c r="D178" s="7" t="s">
        <v>9</v>
      </c>
      <c r="E178" s="8">
        <v>13150800</v>
      </c>
      <c r="F178" s="8">
        <v>13536120</v>
      </c>
      <c r="G178" s="8">
        <v>15045600</v>
      </c>
      <c r="H178" s="7"/>
      <c r="I178">
        <v>70000</v>
      </c>
    </row>
    <row r="179" spans="1:9" ht="51" x14ac:dyDescent="0.2">
      <c r="A179" s="3" t="s">
        <v>0</v>
      </c>
      <c r="B179" s="98"/>
      <c r="C179" s="80"/>
      <c r="D179" s="20" t="s">
        <v>105</v>
      </c>
      <c r="E179" s="21">
        <v>839500</v>
      </c>
      <c r="F179" s="21">
        <v>816500</v>
      </c>
      <c r="G179" s="21">
        <v>816500</v>
      </c>
      <c r="H179" s="7"/>
    </row>
    <row r="180" spans="1:9" x14ac:dyDescent="0.2">
      <c r="A180" s="5" t="s">
        <v>0</v>
      </c>
      <c r="B180" s="99"/>
      <c r="C180" s="81"/>
      <c r="D180" s="9" t="s">
        <v>10</v>
      </c>
      <c r="E180" s="10">
        <f>SUM(E176:E179)</f>
        <v>13990300</v>
      </c>
      <c r="F180" s="10">
        <f>SUM(F176:F179)</f>
        <v>14352620</v>
      </c>
      <c r="G180" s="10">
        <f>SUM(G176:G179)</f>
        <v>15862100</v>
      </c>
      <c r="H180" s="9"/>
      <c r="I180" s="10">
        <f>SUM(I176:I179)</f>
        <v>70000</v>
      </c>
    </row>
    <row r="181" spans="1:9" ht="38.25" x14ac:dyDescent="0.2">
      <c r="A181" s="106" t="s">
        <v>79</v>
      </c>
      <c r="B181" s="97" t="s">
        <v>83</v>
      </c>
      <c r="C181" s="80" t="s">
        <v>103</v>
      </c>
      <c r="D181" s="7" t="s">
        <v>7</v>
      </c>
      <c r="E181" s="8">
        <v>295980</v>
      </c>
      <c r="F181" s="8">
        <v>295980</v>
      </c>
      <c r="G181" s="8">
        <v>295980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295980</v>
      </c>
      <c r="F185" s="10">
        <f>SUM(F181:F184)</f>
        <v>295980</v>
      </c>
      <c r="G185" s="10">
        <f>SUM(G181:G184)</f>
        <v>295980</v>
      </c>
      <c r="H185" s="9"/>
      <c r="I185" s="10">
        <f>SUM(I181:I184)</f>
        <v>0</v>
      </c>
    </row>
    <row r="186" spans="1:9" ht="38.25" x14ac:dyDescent="0.2">
      <c r="A186" s="106" t="s">
        <v>88</v>
      </c>
      <c r="B186" s="97" t="s">
        <v>89</v>
      </c>
      <c r="C186" s="80" t="s">
        <v>98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9" ht="38.25" x14ac:dyDescent="0.2">
      <c r="A187" s="103"/>
      <c r="B187" s="98"/>
      <c r="C187" s="8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9" ht="25.5" x14ac:dyDescent="0.2">
      <c r="A188" s="103"/>
      <c r="B188" s="98"/>
      <c r="C188" s="80"/>
      <c r="D188" s="7" t="s">
        <v>9</v>
      </c>
      <c r="E188" s="8">
        <v>2317500</v>
      </c>
      <c r="F188" s="8">
        <v>2317500</v>
      </c>
      <c r="G188" s="8">
        <v>2317500</v>
      </c>
      <c r="H188" s="7"/>
    </row>
    <row r="189" spans="1:9" ht="51" x14ac:dyDescent="0.2">
      <c r="A189" s="103"/>
      <c r="B189" s="98"/>
      <c r="C189" s="80"/>
      <c r="D189" s="20" t="s">
        <v>105</v>
      </c>
      <c r="E189" s="8">
        <v>0</v>
      </c>
      <c r="F189" s="8">
        <v>0</v>
      </c>
      <c r="G189" s="8">
        <v>0</v>
      </c>
      <c r="H189" s="7"/>
    </row>
    <row r="190" spans="1:9" x14ac:dyDescent="0.2">
      <c r="A190" s="104"/>
      <c r="B190" s="99"/>
      <c r="C190" s="81"/>
      <c r="D190" s="9" t="s">
        <v>10</v>
      </c>
      <c r="E190" s="10">
        <f>SUM(E186:E189)</f>
        <v>2317500</v>
      </c>
      <c r="F190" s="10">
        <f>SUM(F186:F189)</f>
        <v>2317500</v>
      </c>
      <c r="G190" s="10">
        <f>SUM(G186:G189)</f>
        <v>2317500</v>
      </c>
      <c r="H190" s="9"/>
      <c r="I190" s="10">
        <f>SUM(I186:I189)</f>
        <v>0</v>
      </c>
    </row>
    <row r="191" spans="1:9" ht="38.25" x14ac:dyDescent="0.2">
      <c r="A191" s="106" t="s">
        <v>121</v>
      </c>
      <c r="B191" s="97" t="s">
        <v>122</v>
      </c>
      <c r="C191" s="80" t="s">
        <v>123</v>
      </c>
      <c r="D191" s="7" t="s">
        <v>7</v>
      </c>
      <c r="E191" s="8">
        <v>52500</v>
      </c>
      <c r="F191" s="8">
        <v>0</v>
      </c>
      <c r="G191" s="8">
        <v>0</v>
      </c>
      <c r="H191" s="7"/>
    </row>
    <row r="192" spans="1:9" ht="38.25" x14ac:dyDescent="0.2">
      <c r="A192" s="103"/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103"/>
      <c r="B193" s="98"/>
      <c r="C193" s="80"/>
      <c r="D193" s="7" t="s">
        <v>9</v>
      </c>
      <c r="E193" s="8">
        <v>22500</v>
      </c>
      <c r="F193" s="8"/>
      <c r="G193" s="8"/>
      <c r="H193" s="7"/>
    </row>
    <row r="194" spans="1:9" ht="51" x14ac:dyDescent="0.2">
      <c r="A194" s="103"/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104"/>
      <c r="B195" s="99"/>
      <c r="C195" s="81"/>
      <c r="D195" s="9" t="s">
        <v>10</v>
      </c>
      <c r="E195" s="10">
        <f>SUM(E191:E194)</f>
        <v>75000</v>
      </c>
      <c r="F195" s="10">
        <f>SUM(F191:F194)</f>
        <v>0</v>
      </c>
      <c r="G195" s="10">
        <f>SUM(G191:G194)</f>
        <v>0</v>
      </c>
      <c r="H195" s="9"/>
      <c r="I195" s="10">
        <f>SUM(I191:I194)</f>
        <v>0</v>
      </c>
    </row>
    <row r="196" spans="1:9" ht="38.25" x14ac:dyDescent="0.2">
      <c r="A196" s="55" t="s">
        <v>80</v>
      </c>
      <c r="B196" s="97" t="s">
        <v>84</v>
      </c>
      <c r="C196" s="80"/>
      <c r="D196" s="7" t="s">
        <v>7</v>
      </c>
      <c r="E196" s="8">
        <f t="shared" ref="E196:G199" si="13">E201</f>
        <v>0</v>
      </c>
      <c r="F196" s="8">
        <f t="shared" si="13"/>
        <v>0</v>
      </c>
      <c r="G196" s="8">
        <f t="shared" si="13"/>
        <v>0</v>
      </c>
      <c r="H196" s="7"/>
    </row>
    <row r="197" spans="1:9" ht="38.25" x14ac:dyDescent="0.2">
      <c r="A197" s="3" t="s">
        <v>0</v>
      </c>
      <c r="B197" s="98"/>
      <c r="C197" s="80"/>
      <c r="D197" s="7" t="s">
        <v>8</v>
      </c>
      <c r="E197" s="8">
        <f t="shared" si="13"/>
        <v>0</v>
      </c>
      <c r="F197" s="8">
        <f t="shared" si="13"/>
        <v>0</v>
      </c>
      <c r="G197" s="8">
        <f t="shared" si="13"/>
        <v>0</v>
      </c>
      <c r="H197" s="7"/>
    </row>
    <row r="198" spans="1:9" ht="25.5" x14ac:dyDescent="0.2">
      <c r="A198" s="3" t="s">
        <v>0</v>
      </c>
      <c r="B198" s="98"/>
      <c r="C198" s="80"/>
      <c r="D198" s="7" t="s">
        <v>9</v>
      </c>
      <c r="E198" s="8">
        <f t="shared" si="13"/>
        <v>130000</v>
      </c>
      <c r="F198" s="8">
        <f t="shared" si="13"/>
        <v>115000</v>
      </c>
      <c r="G198" s="8">
        <f t="shared" si="13"/>
        <v>115000</v>
      </c>
      <c r="H198" s="7"/>
    </row>
    <row r="199" spans="1:9" ht="51" x14ac:dyDescent="0.2">
      <c r="A199" s="3" t="s">
        <v>0</v>
      </c>
      <c r="B199" s="98"/>
      <c r="C199" s="80"/>
      <c r="D199" s="20" t="s">
        <v>105</v>
      </c>
      <c r="E199" s="8">
        <f t="shared" si="13"/>
        <v>0</v>
      </c>
      <c r="F199" s="8">
        <f t="shared" si="13"/>
        <v>0</v>
      </c>
      <c r="G199" s="8">
        <f t="shared" si="13"/>
        <v>0</v>
      </c>
      <c r="H199" s="7"/>
    </row>
    <row r="200" spans="1:9" x14ac:dyDescent="0.2">
      <c r="A200" s="5" t="s">
        <v>0</v>
      </c>
      <c r="B200" s="99"/>
      <c r="C200" s="81"/>
      <c r="D200" s="18" t="s">
        <v>10</v>
      </c>
      <c r="E200" s="19">
        <f>SUM(E196:E199)</f>
        <v>130000</v>
      </c>
      <c r="F200" s="19">
        <f>SUM(F196:F199)</f>
        <v>115000</v>
      </c>
      <c r="G200" s="19">
        <f>SUM(G196:G199)</f>
        <v>115000</v>
      </c>
      <c r="H200" s="18"/>
      <c r="I200" s="19">
        <f>SUM(I196:I199)</f>
        <v>0</v>
      </c>
    </row>
    <row r="201" spans="1:9" ht="38.25" x14ac:dyDescent="0.2">
      <c r="A201" s="55" t="s">
        <v>82</v>
      </c>
      <c r="B201" s="97" t="s">
        <v>85</v>
      </c>
      <c r="C201" s="80" t="s">
        <v>101</v>
      </c>
      <c r="D201" s="7" t="s">
        <v>7</v>
      </c>
      <c r="E201" s="8"/>
      <c r="F201" s="8"/>
      <c r="G201" s="8"/>
      <c r="H201" s="7"/>
    </row>
    <row r="202" spans="1:9" ht="38.25" x14ac:dyDescent="0.2">
      <c r="A202" s="3" t="s">
        <v>0</v>
      </c>
      <c r="B202" s="98"/>
      <c r="C202" s="80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9" ht="25.5" x14ac:dyDescent="0.2">
      <c r="A203" s="3" t="s">
        <v>0</v>
      </c>
      <c r="B203" s="98"/>
      <c r="C203" s="80"/>
      <c r="D203" s="7" t="s">
        <v>9</v>
      </c>
      <c r="E203" s="8">
        <v>130000</v>
      </c>
      <c r="F203" s="8">
        <v>115000</v>
      </c>
      <c r="G203" s="8">
        <v>115000</v>
      </c>
      <c r="H203" s="7"/>
    </row>
    <row r="204" spans="1:9" ht="51" x14ac:dyDescent="0.2">
      <c r="A204" s="3" t="s">
        <v>0</v>
      </c>
      <c r="B204" s="98"/>
      <c r="C204" s="80"/>
      <c r="D204" s="20" t="s">
        <v>105</v>
      </c>
      <c r="E204" s="8">
        <v>0</v>
      </c>
      <c r="F204" s="8">
        <v>0</v>
      </c>
      <c r="G204" s="8">
        <v>0</v>
      </c>
      <c r="H204" s="7"/>
    </row>
    <row r="205" spans="1:9" x14ac:dyDescent="0.2">
      <c r="A205" s="5" t="s">
        <v>0</v>
      </c>
      <c r="B205" s="99"/>
      <c r="C205" s="81"/>
      <c r="D205" s="9" t="s">
        <v>10</v>
      </c>
      <c r="E205" s="10">
        <f>SUM(E201:E204)</f>
        <v>130000</v>
      </c>
      <c r="F205" s="10">
        <f>SUM(F201:F204)</f>
        <v>115000</v>
      </c>
      <c r="G205" s="10">
        <f>SUM(G201:G204)</f>
        <v>115000</v>
      </c>
      <c r="H205" s="9"/>
      <c r="I205" s="10">
        <f>SUM(I201:I204)</f>
        <v>0</v>
      </c>
    </row>
  </sheetData>
  <mergeCells count="102">
    <mergeCell ref="B196:B200"/>
    <mergeCell ref="C196:C200"/>
    <mergeCell ref="B201:B205"/>
    <mergeCell ref="C201:C205"/>
    <mergeCell ref="A186:A190"/>
    <mergeCell ref="B186:B190"/>
    <mergeCell ref="C186:C190"/>
    <mergeCell ref="A191:A195"/>
    <mergeCell ref="B191:B195"/>
    <mergeCell ref="C191:C195"/>
    <mergeCell ref="B171:B175"/>
    <mergeCell ref="C171:C175"/>
    <mergeCell ref="B176:B180"/>
    <mergeCell ref="C176:C180"/>
    <mergeCell ref="A181:A185"/>
    <mergeCell ref="B181:B185"/>
    <mergeCell ref="C181:C185"/>
    <mergeCell ref="A156:A160"/>
    <mergeCell ref="B156:B160"/>
    <mergeCell ref="C156:C160"/>
    <mergeCell ref="B161:B165"/>
    <mergeCell ref="C161:C165"/>
    <mergeCell ref="B166:B170"/>
    <mergeCell ref="C166:C170"/>
    <mergeCell ref="A146:A150"/>
    <mergeCell ref="B146:B150"/>
    <mergeCell ref="C146:C150"/>
    <mergeCell ref="A151:A155"/>
    <mergeCell ref="B151:B155"/>
    <mergeCell ref="C151:C155"/>
    <mergeCell ref="B131:B135"/>
    <mergeCell ref="C131:C135"/>
    <mergeCell ref="B136:B140"/>
    <mergeCell ref="C136:C140"/>
    <mergeCell ref="B141:B145"/>
    <mergeCell ref="C141:C145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A71:A75"/>
    <mergeCell ref="B71:B75"/>
    <mergeCell ref="C71:C75"/>
    <mergeCell ref="B76:B80"/>
    <mergeCell ref="C76:C8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7" sqref="L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10" max="10" width="13" bestFit="1" customWidth="1"/>
  </cols>
  <sheetData>
    <row r="1" spans="1:8" ht="88.5" customHeight="1" x14ac:dyDescent="0.2">
      <c r="A1" t="s">
        <v>0</v>
      </c>
      <c r="D1" s="90" t="s">
        <v>135</v>
      </c>
      <c r="E1" s="91"/>
      <c r="F1" s="91"/>
      <c r="G1" s="91"/>
      <c r="H1" s="91"/>
    </row>
    <row r="2" spans="1:8" ht="65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8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8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8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8" ht="39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E11+E46+E56+E66+E76+E126+E151+E161+E186</f>
        <v>15370245.199999999</v>
      </c>
      <c r="F6" s="8">
        <f t="shared" si="0"/>
        <v>13891629.199999999</v>
      </c>
      <c r="G6" s="8">
        <f t="shared" si="0"/>
        <v>14172129.199999999</v>
      </c>
      <c r="H6" s="7"/>
    </row>
    <row r="7" spans="1:8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688427.45</v>
      </c>
      <c r="F7" s="8">
        <f t="shared" si="0"/>
        <v>880118.24</v>
      </c>
      <c r="G7" s="8">
        <f t="shared" si="0"/>
        <v>774071.4</v>
      </c>
      <c r="H7" s="7"/>
    </row>
    <row r="8" spans="1:8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54075822.479999989</v>
      </c>
      <c r="F8" s="8">
        <f t="shared" si="0"/>
        <v>50441872</v>
      </c>
      <c r="G8" s="8">
        <f t="shared" si="0"/>
        <v>51935452</v>
      </c>
      <c r="H8" s="7"/>
    </row>
    <row r="9" spans="1:8" ht="38.25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940580.54</v>
      </c>
      <c r="F9" s="8">
        <f t="shared" si="0"/>
        <v>816500</v>
      </c>
      <c r="G9" s="8">
        <f t="shared" si="0"/>
        <v>816500</v>
      </c>
      <c r="H9" s="8"/>
    </row>
    <row r="10" spans="1:8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71075075.670000002</v>
      </c>
      <c r="F10" s="17">
        <f>SUM(F6:F9)</f>
        <v>66030119.439999998</v>
      </c>
      <c r="G10" s="17">
        <f>SUM(G6:G9)</f>
        <v>67698152.599999994</v>
      </c>
      <c r="H10" s="17"/>
    </row>
    <row r="11" spans="1:8" ht="39" customHeight="1" x14ac:dyDescent="0.2">
      <c r="A11" s="77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/>
    </row>
    <row r="12" spans="1:8" ht="43.35" customHeight="1" x14ac:dyDescent="0.2">
      <c r="A12" s="3" t="s">
        <v>0</v>
      </c>
      <c r="B12" s="4"/>
      <c r="C12" s="80"/>
      <c r="D12" s="7" t="s">
        <v>8</v>
      </c>
      <c r="E12" s="8">
        <f t="shared" si="1"/>
        <v>604632</v>
      </c>
      <c r="F12" s="8">
        <f t="shared" si="1"/>
        <v>486088</v>
      </c>
      <c r="G12" s="8">
        <f t="shared" si="1"/>
        <v>504808</v>
      </c>
      <c r="H12" s="7"/>
    </row>
    <row r="13" spans="1:8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23825000.799999997</v>
      </c>
      <c r="F13" s="8">
        <f t="shared" si="1"/>
        <v>23893120</v>
      </c>
      <c r="G13" s="8">
        <f t="shared" si="1"/>
        <v>24002220</v>
      </c>
      <c r="H13" s="7"/>
    </row>
    <row r="14" spans="1:8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24429632.799999997</v>
      </c>
      <c r="F15" s="19">
        <f>SUM(F11:F14)</f>
        <v>24379208</v>
      </c>
      <c r="G15" s="19">
        <f>SUM(G11:G14)</f>
        <v>24507028</v>
      </c>
      <c r="H15" s="18"/>
    </row>
    <row r="16" spans="1:8" ht="42" customHeight="1" x14ac:dyDescent="0.2">
      <c r="A16" s="77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18825942.489999998</v>
      </c>
      <c r="F18" s="8">
        <v>19251910</v>
      </c>
      <c r="G18" s="8">
        <v>19251910</v>
      </c>
      <c r="H18" s="7"/>
    </row>
    <row r="19" spans="1:8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18825942.489999998</v>
      </c>
      <c r="F20" s="10">
        <f>SUM(F16:F19)</f>
        <v>19251910</v>
      </c>
      <c r="G20" s="10">
        <f>SUM(G16:G19)</f>
        <v>19251910</v>
      </c>
      <c r="H20" s="9"/>
    </row>
    <row r="21" spans="1:8" ht="39" customHeight="1" x14ac:dyDescent="0.2">
      <c r="A21" s="77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80"/>
      <c r="D22" s="7" t="s">
        <v>8</v>
      </c>
      <c r="E22" s="8">
        <v>604632</v>
      </c>
      <c r="F22" s="8">
        <v>486088</v>
      </c>
      <c r="G22" s="8">
        <v>504808</v>
      </c>
      <c r="H22" s="7"/>
    </row>
    <row r="23" spans="1:8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604632</v>
      </c>
      <c r="F25" s="10">
        <f>SUM(F21:F24)</f>
        <v>486088</v>
      </c>
      <c r="G25" s="10">
        <f>SUM(G21:G24)</f>
        <v>504808</v>
      </c>
      <c r="H25" s="9"/>
    </row>
    <row r="26" spans="1:8" ht="36.7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8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8" ht="30" customHeight="1" x14ac:dyDescent="0.2">
      <c r="A28" s="82"/>
      <c r="B28" s="85"/>
      <c r="C28" s="88"/>
      <c r="D28" s="7" t="s">
        <v>9</v>
      </c>
      <c r="E28" s="8">
        <v>0</v>
      </c>
      <c r="F28" s="8">
        <v>15000</v>
      </c>
      <c r="G28" s="8">
        <v>15000</v>
      </c>
      <c r="H28" s="7"/>
    </row>
    <row r="29" spans="1:8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8" ht="14.45" customHeight="1" x14ac:dyDescent="0.2">
      <c r="A30" s="83"/>
      <c r="B30" s="86"/>
      <c r="C30" s="89"/>
      <c r="D30" s="9" t="s">
        <v>10</v>
      </c>
      <c r="E30" s="10">
        <f>SUM(E26:E29)</f>
        <v>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9.25" customHeight="1" x14ac:dyDescent="0.2">
      <c r="A33" s="82"/>
      <c r="B33" s="95"/>
      <c r="C33" s="88"/>
      <c r="D33" s="7" t="s">
        <v>9</v>
      </c>
      <c r="E33" s="8">
        <v>1844977.36</v>
      </c>
      <c r="F33" s="8">
        <v>1765310</v>
      </c>
      <c r="G33" s="8">
        <v>1765310</v>
      </c>
      <c r="H33" s="7"/>
    </row>
    <row r="34" spans="1:8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83"/>
      <c r="B35" s="96"/>
      <c r="C35" s="89"/>
      <c r="D35" s="9" t="s">
        <v>10</v>
      </c>
      <c r="E35" s="10">
        <f>SUM(E31:E34)</f>
        <v>1844977.36</v>
      </c>
      <c r="F35" s="10">
        <f>SUM(F31:F34)</f>
        <v>1765310</v>
      </c>
      <c r="G35" s="10">
        <f>SUM(G31:G34)</f>
        <v>1765310</v>
      </c>
      <c r="H35" s="9"/>
    </row>
    <row r="36" spans="1:8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26.25" customHeight="1" x14ac:dyDescent="0.2">
      <c r="A38" s="82"/>
      <c r="B38" s="95"/>
      <c r="C38" s="100"/>
      <c r="D38" s="7" t="s">
        <v>9</v>
      </c>
      <c r="E38" s="8">
        <v>2542380.9500000002</v>
      </c>
      <c r="F38" s="8">
        <v>2550900</v>
      </c>
      <c r="G38" s="8">
        <v>2660000</v>
      </c>
      <c r="H38" s="7"/>
    </row>
    <row r="39" spans="1:8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8" ht="29.25" customHeight="1" x14ac:dyDescent="0.2">
      <c r="A40" s="83"/>
      <c r="B40" s="96"/>
      <c r="C40" s="101"/>
      <c r="D40" s="9" t="s">
        <v>10</v>
      </c>
      <c r="E40" s="10">
        <f>SUM(E36:E39)</f>
        <v>2542380.9500000002</v>
      </c>
      <c r="F40" s="10">
        <f>SUM(F36:F39)</f>
        <v>2550900</v>
      </c>
      <c r="G40" s="10">
        <f>SUM(G36:G39)</f>
        <v>2660000</v>
      </c>
      <c r="H40" s="9"/>
    </row>
    <row r="41" spans="1:8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9.25" customHeight="1" x14ac:dyDescent="0.2">
      <c r="A43" s="82"/>
      <c r="B43" s="95"/>
      <c r="C43" s="88"/>
      <c r="D43" s="7" t="s">
        <v>9</v>
      </c>
      <c r="E43" s="8">
        <v>611700</v>
      </c>
      <c r="F43" s="8">
        <v>310000</v>
      </c>
      <c r="G43" s="8">
        <v>310000</v>
      </c>
      <c r="H43" s="7"/>
    </row>
    <row r="44" spans="1:8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83"/>
      <c r="B45" s="96"/>
      <c r="C45" s="89"/>
      <c r="D45" s="9" t="s">
        <v>10</v>
      </c>
      <c r="E45" s="10">
        <f>SUM(E41:E44)</f>
        <v>611700</v>
      </c>
      <c r="F45" s="10">
        <f>SUM(F41:F44)</f>
        <v>310000</v>
      </c>
      <c r="G45" s="10">
        <f>SUM(G41:G44)</f>
        <v>310000</v>
      </c>
      <c r="H45" s="9"/>
    </row>
    <row r="46" spans="1:8" ht="39.75" customHeight="1" x14ac:dyDescent="0.2">
      <c r="A46" s="77" t="s">
        <v>14</v>
      </c>
      <c r="B46" s="76" t="s">
        <v>36</v>
      </c>
      <c r="C46" s="80"/>
      <c r="D46" s="7" t="s">
        <v>7</v>
      </c>
      <c r="E46" s="8">
        <f t="shared" ref="E46:G49" si="2">E51</f>
        <v>0</v>
      </c>
      <c r="F46" s="8">
        <f t="shared" si="2"/>
        <v>0</v>
      </c>
      <c r="G46" s="8">
        <f t="shared" si="2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2"/>
        <v>994330.51</v>
      </c>
      <c r="F48" s="8">
        <f t="shared" si="2"/>
        <v>115000</v>
      </c>
      <c r="G48" s="8">
        <f t="shared" si="2"/>
        <v>115000</v>
      </c>
      <c r="H48" s="7"/>
    </row>
    <row r="49" spans="1:8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994330.51</v>
      </c>
      <c r="F50" s="19">
        <f>SUM(F46:F49)</f>
        <v>115000</v>
      </c>
      <c r="G50" s="19">
        <f>SUM(G46:G49)</f>
        <v>115000</v>
      </c>
      <c r="H50" s="18"/>
    </row>
    <row r="51" spans="1:8" ht="36.75" customHeight="1" x14ac:dyDescent="0.2">
      <c r="A51" s="77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98"/>
      <c r="C53" s="80"/>
      <c r="D53" s="7" t="s">
        <v>9</v>
      </c>
      <c r="E53" s="8">
        <v>994330.51</v>
      </c>
      <c r="F53" s="8">
        <v>115000</v>
      </c>
      <c r="G53" s="8">
        <v>115000</v>
      </c>
      <c r="H53" s="7"/>
    </row>
    <row r="54" spans="1:8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994330.51</v>
      </c>
      <c r="F55" s="10">
        <f>SUM(F51:F54)</f>
        <v>115000</v>
      </c>
      <c r="G55" s="10">
        <f>SUM(G51:G54)</f>
        <v>115000</v>
      </c>
      <c r="H55" s="9"/>
    </row>
    <row r="56" spans="1:8" ht="38.25" x14ac:dyDescent="0.2">
      <c r="A56" s="79" t="s">
        <v>38</v>
      </c>
      <c r="B56" s="97" t="s">
        <v>40</v>
      </c>
      <c r="C56" s="80"/>
      <c r="D56" s="7" t="s">
        <v>7</v>
      </c>
      <c r="E56" s="8">
        <f t="shared" ref="E56:G59" si="3">E61</f>
        <v>781740</v>
      </c>
      <c r="F56" s="8">
        <f t="shared" si="3"/>
        <v>781740</v>
      </c>
      <c r="G56" s="8">
        <f t="shared" si="3"/>
        <v>781740</v>
      </c>
      <c r="H56" s="7"/>
    </row>
    <row r="57" spans="1:8" ht="38.25" x14ac:dyDescent="0.2">
      <c r="A57" s="3" t="s">
        <v>0</v>
      </c>
      <c r="B57" s="98"/>
      <c r="C57" s="80"/>
      <c r="D57" s="7" t="s">
        <v>8</v>
      </c>
      <c r="E57" s="8">
        <f t="shared" si="3"/>
        <v>0</v>
      </c>
      <c r="F57" s="8">
        <f t="shared" si="3"/>
        <v>0</v>
      </c>
      <c r="G57" s="8">
        <f t="shared" si="3"/>
        <v>0</v>
      </c>
      <c r="H57" s="7"/>
    </row>
    <row r="58" spans="1:8" ht="25.5" x14ac:dyDescent="0.2">
      <c r="A58" s="3" t="s">
        <v>0</v>
      </c>
      <c r="B58" s="98"/>
      <c r="C58" s="80"/>
      <c r="D58" s="7" t="s">
        <v>9</v>
      </c>
      <c r="E58" s="8">
        <f t="shared" si="3"/>
        <v>50000</v>
      </c>
      <c r="F58" s="8">
        <f t="shared" si="3"/>
        <v>80000</v>
      </c>
      <c r="G58" s="8">
        <f t="shared" si="3"/>
        <v>80000</v>
      </c>
      <c r="H58" s="7"/>
    </row>
    <row r="59" spans="1:8" ht="37.5" customHeight="1" x14ac:dyDescent="0.2">
      <c r="A59" s="3" t="s">
        <v>0</v>
      </c>
      <c r="B59" s="98"/>
      <c r="C59" s="80"/>
      <c r="D59" s="20" t="s">
        <v>105</v>
      </c>
      <c r="E59" s="8">
        <f t="shared" si="3"/>
        <v>0</v>
      </c>
      <c r="F59" s="8">
        <f t="shared" si="3"/>
        <v>0</v>
      </c>
      <c r="G59" s="8">
        <f t="shared" si="3"/>
        <v>0</v>
      </c>
      <c r="H59" s="7"/>
    </row>
    <row r="60" spans="1:8" x14ac:dyDescent="0.2">
      <c r="A60" s="5" t="s">
        <v>0</v>
      </c>
      <c r="B60" s="99"/>
      <c r="C60" s="81"/>
      <c r="D60" s="18" t="s">
        <v>10</v>
      </c>
      <c r="E60" s="19">
        <f>SUM(E56:E59)</f>
        <v>831740</v>
      </c>
      <c r="F60" s="19">
        <f>SUM(F56:F59)</f>
        <v>861740</v>
      </c>
      <c r="G60" s="19">
        <f>SUM(G56:G59)</f>
        <v>861740</v>
      </c>
      <c r="H60" s="18"/>
    </row>
    <row r="61" spans="1:8" ht="38.25" x14ac:dyDescent="0.2">
      <c r="A61" s="79" t="s">
        <v>39</v>
      </c>
      <c r="B61" s="97" t="s">
        <v>41</v>
      </c>
      <c r="C61" s="80" t="s">
        <v>93</v>
      </c>
      <c r="D61" s="7" t="s">
        <v>7</v>
      </c>
      <c r="E61" s="8">
        <v>781740</v>
      </c>
      <c r="F61" s="8">
        <v>781740</v>
      </c>
      <c r="G61" s="8">
        <v>781740</v>
      </c>
      <c r="H61" s="7"/>
    </row>
    <row r="62" spans="1:8" ht="38.25" x14ac:dyDescent="0.2">
      <c r="A62" s="3" t="s">
        <v>0</v>
      </c>
      <c r="B62" s="98"/>
      <c r="C62" s="80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98"/>
      <c r="C63" s="80"/>
      <c r="D63" s="7" t="s">
        <v>9</v>
      </c>
      <c r="E63" s="8">
        <v>50000</v>
      </c>
      <c r="F63" s="8">
        <v>80000</v>
      </c>
      <c r="G63" s="8">
        <v>80000</v>
      </c>
      <c r="H63" s="7"/>
    </row>
    <row r="64" spans="1:8" ht="38.25" customHeight="1" x14ac:dyDescent="0.2">
      <c r="A64" s="3" t="s">
        <v>0</v>
      </c>
      <c r="B64" s="98"/>
      <c r="C64" s="80"/>
      <c r="D64" s="20" t="s">
        <v>105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99"/>
      <c r="C65" s="81"/>
      <c r="D65" s="9" t="s">
        <v>10</v>
      </c>
      <c r="E65" s="10">
        <f>SUM(E61:E64)</f>
        <v>831740</v>
      </c>
      <c r="F65" s="10">
        <f>SUM(F61:F64)</f>
        <v>861740</v>
      </c>
      <c r="G65" s="10">
        <f>SUM(G61:G64)</f>
        <v>861740</v>
      </c>
      <c r="H65" s="9"/>
    </row>
    <row r="66" spans="1:8" ht="38.25" x14ac:dyDescent="0.2">
      <c r="A66" s="79" t="s">
        <v>42</v>
      </c>
      <c r="B66" s="97" t="s">
        <v>44</v>
      </c>
      <c r="C66" s="80"/>
      <c r="D66" s="7" t="s">
        <v>7</v>
      </c>
      <c r="E66" s="8">
        <f t="shared" ref="E66:G69" si="4">E71</f>
        <v>0</v>
      </c>
      <c r="F66" s="8">
        <f t="shared" si="4"/>
        <v>0</v>
      </c>
      <c r="G66" s="8">
        <f t="shared" si="4"/>
        <v>0</v>
      </c>
      <c r="H66" s="7"/>
    </row>
    <row r="67" spans="1:8" ht="38.25" x14ac:dyDescent="0.2">
      <c r="A67" s="3" t="s">
        <v>0</v>
      </c>
      <c r="B67" s="98"/>
      <c r="C67" s="80"/>
      <c r="D67" s="7" t="s">
        <v>8</v>
      </c>
      <c r="E67" s="8">
        <f t="shared" si="4"/>
        <v>0</v>
      </c>
      <c r="F67" s="8">
        <f t="shared" si="4"/>
        <v>0</v>
      </c>
      <c r="G67" s="8">
        <f t="shared" si="4"/>
        <v>0</v>
      </c>
      <c r="H67" s="7"/>
    </row>
    <row r="68" spans="1:8" ht="25.5" x14ac:dyDescent="0.2">
      <c r="A68" s="3" t="s">
        <v>0</v>
      </c>
      <c r="B68" s="98"/>
      <c r="C68" s="80"/>
      <c r="D68" s="7" t="s">
        <v>9</v>
      </c>
      <c r="E68" s="8">
        <f t="shared" si="4"/>
        <v>2364468.96</v>
      </c>
      <c r="F68" s="8">
        <f t="shared" si="4"/>
        <v>1997002</v>
      </c>
      <c r="G68" s="8">
        <f t="shared" si="4"/>
        <v>1997002</v>
      </c>
      <c r="H68" s="7"/>
    </row>
    <row r="69" spans="1:8" ht="40.5" customHeight="1" x14ac:dyDescent="0.2">
      <c r="A69" s="3" t="s">
        <v>0</v>
      </c>
      <c r="B69" s="98"/>
      <c r="C69" s="80"/>
      <c r="D69" s="20" t="s">
        <v>105</v>
      </c>
      <c r="E69" s="8">
        <f t="shared" si="4"/>
        <v>0</v>
      </c>
      <c r="F69" s="8">
        <f t="shared" si="4"/>
        <v>0</v>
      </c>
      <c r="G69" s="8">
        <f t="shared" si="4"/>
        <v>0</v>
      </c>
      <c r="H69" s="7"/>
    </row>
    <row r="70" spans="1:8" x14ac:dyDescent="0.2">
      <c r="A70" s="5" t="s">
        <v>0</v>
      </c>
      <c r="B70" s="99"/>
      <c r="C70" s="81"/>
      <c r="D70" s="18" t="s">
        <v>10</v>
      </c>
      <c r="E70" s="19">
        <f>SUM(E66:E69)</f>
        <v>2364468.96</v>
      </c>
      <c r="F70" s="19">
        <f>SUM(F66:F69)</f>
        <v>1997002</v>
      </c>
      <c r="G70" s="19">
        <f>SUM(G66:G69)</f>
        <v>1997002</v>
      </c>
      <c r="H70" s="18"/>
    </row>
    <row r="71" spans="1:8" ht="38.25" x14ac:dyDescent="0.2">
      <c r="A71" s="79" t="s">
        <v>43</v>
      </c>
      <c r="B71" s="97" t="s">
        <v>45</v>
      </c>
      <c r="C71" s="80" t="s">
        <v>94</v>
      </c>
      <c r="D71" s="7" t="s">
        <v>7</v>
      </c>
      <c r="E71" s="8"/>
      <c r="F71" s="8"/>
      <c r="G71" s="8"/>
      <c r="H71" s="7"/>
    </row>
    <row r="72" spans="1:8" ht="38.25" x14ac:dyDescent="0.2">
      <c r="A72" s="3" t="s">
        <v>0</v>
      </c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98"/>
      <c r="C73" s="80"/>
      <c r="D73" s="7" t="s">
        <v>9</v>
      </c>
      <c r="E73" s="8">
        <v>2364468.96</v>
      </c>
      <c r="F73" s="8">
        <v>1997002</v>
      </c>
      <c r="G73" s="8">
        <v>1997002</v>
      </c>
      <c r="H73" s="7"/>
    </row>
    <row r="74" spans="1:8" ht="39" customHeight="1" x14ac:dyDescent="0.2">
      <c r="A74" s="3" t="s">
        <v>0</v>
      </c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99"/>
      <c r="C75" s="81"/>
      <c r="D75" s="9" t="s">
        <v>10</v>
      </c>
      <c r="E75" s="10">
        <f>SUM(E71:E74)</f>
        <v>2364468.96</v>
      </c>
      <c r="F75" s="10">
        <f>SUM(F71:F74)</f>
        <v>1997002</v>
      </c>
      <c r="G75" s="10">
        <f>SUM(G71:G74)</f>
        <v>1997002</v>
      </c>
      <c r="H75" s="9"/>
    </row>
    <row r="76" spans="1:8" ht="38.25" x14ac:dyDescent="0.2">
      <c r="A76" s="79" t="s">
        <v>46</v>
      </c>
      <c r="B76" s="97" t="s">
        <v>48</v>
      </c>
      <c r="C76" s="80"/>
      <c r="D76" s="7" t="s">
        <v>7</v>
      </c>
      <c r="E76" s="8">
        <f>E81+E86+E91+E96+E101+E106+E111+E116+E121</f>
        <v>206494.2</v>
      </c>
      <c r="F76" s="8">
        <f t="shared" ref="E76:G79" si="5">F81+F86+F91+F96+F101+F106+F111+F116</f>
        <v>206494.2</v>
      </c>
      <c r="G76" s="8">
        <f t="shared" si="5"/>
        <v>206494.2</v>
      </c>
      <c r="H76" s="7"/>
    </row>
    <row r="77" spans="1:8" ht="38.25" x14ac:dyDescent="0.2">
      <c r="A77" s="3" t="s">
        <v>0</v>
      </c>
      <c r="B77" s="98"/>
      <c r="C77" s="80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8" ht="25.5" x14ac:dyDescent="0.2">
      <c r="A78" s="3" t="s">
        <v>0</v>
      </c>
      <c r="B78" s="98"/>
      <c r="C78" s="80"/>
      <c r="D78" s="7" t="s">
        <v>9</v>
      </c>
      <c r="E78" s="8">
        <f>E83+E88+E93+E98+E103+E108+E113+E118+E123</f>
        <v>6553618.3900000006</v>
      </c>
      <c r="F78" s="8">
        <f t="shared" si="5"/>
        <v>5521200</v>
      </c>
      <c r="G78" s="8">
        <f t="shared" si="5"/>
        <v>5396200</v>
      </c>
      <c r="H78" s="7"/>
    </row>
    <row r="79" spans="1:8" ht="37.5" customHeight="1" x14ac:dyDescent="0.2">
      <c r="A79" s="3" t="s">
        <v>0</v>
      </c>
      <c r="B79" s="98"/>
      <c r="C79" s="80"/>
      <c r="D79" s="20" t="s">
        <v>105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8" x14ac:dyDescent="0.2">
      <c r="A80" s="5" t="s">
        <v>0</v>
      </c>
      <c r="B80" s="99"/>
      <c r="C80" s="81"/>
      <c r="D80" s="18" t="s">
        <v>10</v>
      </c>
      <c r="E80" s="19">
        <f>SUM(E76:E79)</f>
        <v>6760112.5900000008</v>
      </c>
      <c r="F80" s="19">
        <f>SUM(F76:F79)</f>
        <v>5727694.2000000002</v>
      </c>
      <c r="G80" s="19">
        <f>SUM(G76:G79)</f>
        <v>5602694.2000000002</v>
      </c>
      <c r="H80" s="18"/>
    </row>
    <row r="81" spans="1:8" ht="38.25" x14ac:dyDescent="0.2">
      <c r="A81" s="79" t="s">
        <v>47</v>
      </c>
      <c r="B81" s="97" t="s">
        <v>49</v>
      </c>
      <c r="C81" s="80" t="s">
        <v>98</v>
      </c>
      <c r="D81" s="7" t="s">
        <v>7</v>
      </c>
      <c r="E81" s="8"/>
      <c r="F81" s="8"/>
      <c r="G81" s="8"/>
      <c r="H81" s="7"/>
    </row>
    <row r="82" spans="1:8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98"/>
      <c r="C83" s="80"/>
      <c r="D83" s="7" t="s">
        <v>9</v>
      </c>
      <c r="E83" s="8">
        <v>27538</v>
      </c>
      <c r="F83" s="8">
        <v>50000</v>
      </c>
      <c r="G83" s="8">
        <v>50000</v>
      </c>
      <c r="H83" s="7"/>
    </row>
    <row r="84" spans="1:8" ht="39" customHeight="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99"/>
      <c r="C85" s="81"/>
      <c r="D85" s="9" t="s">
        <v>10</v>
      </c>
      <c r="E85" s="10">
        <f>SUM(E81:E84)</f>
        <v>27538</v>
      </c>
      <c r="F85" s="10">
        <f>SUM(F81:F84)</f>
        <v>50000</v>
      </c>
      <c r="G85" s="10">
        <f>SUM(G81:G84)</f>
        <v>50000</v>
      </c>
      <c r="H85" s="9"/>
    </row>
    <row r="86" spans="1:8" ht="38.25" x14ac:dyDescent="0.2">
      <c r="A86" s="106" t="s">
        <v>50</v>
      </c>
      <c r="B86" s="97" t="s">
        <v>51</v>
      </c>
      <c r="C86" s="80" t="s">
        <v>98</v>
      </c>
      <c r="D86" s="7" t="s">
        <v>7</v>
      </c>
      <c r="E86" s="8">
        <v>50186.2</v>
      </c>
      <c r="F86" s="8">
        <v>50186.2</v>
      </c>
      <c r="G86" s="8">
        <v>50186.2</v>
      </c>
      <c r="H86" s="7"/>
    </row>
    <row r="87" spans="1:8" ht="38.25" x14ac:dyDescent="0.2">
      <c r="A87" s="103"/>
      <c r="B87" s="98"/>
      <c r="C87" s="80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103"/>
      <c r="B88" s="98"/>
      <c r="C88" s="80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39" customHeight="1" x14ac:dyDescent="0.2">
      <c r="A89" s="103"/>
      <c r="B89" s="98"/>
      <c r="C89" s="80"/>
      <c r="D89" s="20" t="s">
        <v>105</v>
      </c>
      <c r="E89" s="8">
        <v>0</v>
      </c>
      <c r="F89" s="8">
        <v>0</v>
      </c>
      <c r="G89" s="8">
        <v>0</v>
      </c>
      <c r="H89" s="7"/>
    </row>
    <row r="90" spans="1:8" x14ac:dyDescent="0.2">
      <c r="A90" s="104"/>
      <c r="B90" s="99"/>
      <c r="C90" s="81"/>
      <c r="D90" s="9" t="s">
        <v>10</v>
      </c>
      <c r="E90" s="10">
        <f>SUM(E86:E89)</f>
        <v>50186.2</v>
      </c>
      <c r="F90" s="10">
        <f>SUM(F86:F89)</f>
        <v>50186.2</v>
      </c>
      <c r="G90" s="10">
        <f>SUM(G86:G89)</f>
        <v>50186.2</v>
      </c>
      <c r="H90" s="9"/>
    </row>
    <row r="91" spans="1:8" ht="38.25" x14ac:dyDescent="0.2">
      <c r="A91" s="106" t="s">
        <v>52</v>
      </c>
      <c r="B91" s="97" t="s">
        <v>53</v>
      </c>
      <c r="C91" s="80" t="s">
        <v>96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103"/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103"/>
      <c r="B93" s="98"/>
      <c r="C93" s="80"/>
      <c r="D93" s="7" t="s">
        <v>9</v>
      </c>
      <c r="E93" s="8">
        <v>117160</v>
      </c>
      <c r="F93" s="8">
        <v>121200</v>
      </c>
      <c r="G93" s="8">
        <v>121200</v>
      </c>
      <c r="H93" s="7"/>
    </row>
    <row r="94" spans="1:8" ht="39.75" customHeight="1" x14ac:dyDescent="0.2">
      <c r="A94" s="103"/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104"/>
      <c r="B95" s="99"/>
      <c r="C95" s="81"/>
      <c r="D95" s="9" t="s">
        <v>10</v>
      </c>
      <c r="E95" s="10">
        <f>SUM(E91:E94)</f>
        <v>117160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106" t="s">
        <v>54</v>
      </c>
      <c r="B96" s="97" t="s">
        <v>55</v>
      </c>
      <c r="C96" s="80" t="s">
        <v>97</v>
      </c>
      <c r="D96" s="7" t="s">
        <v>7</v>
      </c>
      <c r="E96" s="8">
        <v>156308</v>
      </c>
      <c r="F96" s="8">
        <v>156308</v>
      </c>
      <c r="G96" s="8">
        <v>156308</v>
      </c>
      <c r="H96" s="7"/>
    </row>
    <row r="97" spans="1:8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37.5" customHeight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104"/>
      <c r="B100" s="99"/>
      <c r="C100" s="81"/>
      <c r="D100" s="9" t="s">
        <v>10</v>
      </c>
      <c r="E100" s="10">
        <f>SUM(E96:E99)</f>
        <v>156308</v>
      </c>
      <c r="F100" s="10">
        <f>SUM(F96:F99)</f>
        <v>156308</v>
      </c>
      <c r="G100" s="10">
        <f>SUM(G96:G99)</f>
        <v>156308</v>
      </c>
      <c r="H100" s="9"/>
    </row>
    <row r="101" spans="1:8" ht="38.25" x14ac:dyDescent="0.2">
      <c r="A101" s="106" t="s">
        <v>56</v>
      </c>
      <c r="B101" s="97" t="s">
        <v>57</v>
      </c>
      <c r="C101" s="80" t="s">
        <v>98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103"/>
      <c r="B103" s="98"/>
      <c r="C103" s="80"/>
      <c r="D103" s="7" t="s">
        <v>9</v>
      </c>
      <c r="E103" s="8">
        <v>3985404.08</v>
      </c>
      <c r="F103" s="8">
        <v>3332000</v>
      </c>
      <c r="G103" s="8">
        <v>3509000</v>
      </c>
      <c r="H103" s="7"/>
    </row>
    <row r="104" spans="1:8" ht="42" customHeight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104"/>
      <c r="B105" s="99"/>
      <c r="C105" s="81"/>
      <c r="D105" s="9" t="s">
        <v>10</v>
      </c>
      <c r="E105" s="10">
        <f>SUM(E101:E104)</f>
        <v>3985404.08</v>
      </c>
      <c r="F105" s="10">
        <f>SUM(F101:F104)</f>
        <v>3332000</v>
      </c>
      <c r="G105" s="10">
        <f>SUM(G101:G104)</f>
        <v>3509000</v>
      </c>
      <c r="H105" s="9"/>
    </row>
    <row r="106" spans="1:8" ht="38.25" x14ac:dyDescent="0.2">
      <c r="A106" s="106" t="s">
        <v>58</v>
      </c>
      <c r="B106" s="97" t="s">
        <v>59</v>
      </c>
      <c r="C106" s="80" t="s">
        <v>99</v>
      </c>
      <c r="D106" s="7" t="s">
        <v>7</v>
      </c>
      <c r="E106" s="21">
        <v>0</v>
      </c>
      <c r="F106" s="21">
        <v>0</v>
      </c>
      <c r="G106" s="21">
        <v>0</v>
      </c>
      <c r="H106" s="7"/>
    </row>
    <row r="107" spans="1:8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103"/>
      <c r="B108" s="98"/>
      <c r="C108" s="80"/>
      <c r="D108" s="7" t="s">
        <v>9</v>
      </c>
      <c r="E108" s="8">
        <v>794339.31</v>
      </c>
      <c r="F108" s="8">
        <v>175000</v>
      </c>
      <c r="G108" s="8">
        <v>175000</v>
      </c>
      <c r="H108" s="7"/>
    </row>
    <row r="109" spans="1:8" ht="40.5" customHeight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104"/>
      <c r="B110" s="99"/>
      <c r="C110" s="81"/>
      <c r="D110" s="9" t="s">
        <v>10</v>
      </c>
      <c r="E110" s="10">
        <f>SUM(E106:E109)</f>
        <v>794339.31</v>
      </c>
      <c r="F110" s="10">
        <f>SUM(F106:F109)</f>
        <v>175000</v>
      </c>
      <c r="G110" s="10">
        <f>SUM(G106:G109)</f>
        <v>175000</v>
      </c>
      <c r="H110" s="9"/>
    </row>
    <row r="111" spans="1:8" ht="38.25" x14ac:dyDescent="0.2">
      <c r="A111" s="106" t="s">
        <v>60</v>
      </c>
      <c r="B111" s="97" t="s">
        <v>62</v>
      </c>
      <c r="C111" s="80" t="s">
        <v>100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103"/>
      <c r="B113" s="98"/>
      <c r="C113" s="80"/>
      <c r="D113" s="7" t="s">
        <v>9</v>
      </c>
      <c r="E113" s="8">
        <v>1541000</v>
      </c>
      <c r="F113" s="8">
        <v>1843000</v>
      </c>
      <c r="G113" s="8">
        <v>1541000</v>
      </c>
      <c r="H113" s="7"/>
    </row>
    <row r="114" spans="1:8" ht="38.25" customHeight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104"/>
      <c r="B115" s="99"/>
      <c r="C115" s="81"/>
      <c r="D115" s="9" t="s">
        <v>10</v>
      </c>
      <c r="E115" s="10">
        <f>SUM(E111:E114)</f>
        <v>1541000</v>
      </c>
      <c r="F115" s="10">
        <f>SUM(F111:F114)</f>
        <v>1843000</v>
      </c>
      <c r="G115" s="10">
        <f>SUM(G111:G114)</f>
        <v>1541000</v>
      </c>
      <c r="H115" s="9"/>
    </row>
    <row r="116" spans="1:8" ht="38.25" x14ac:dyDescent="0.2">
      <c r="A116" s="106" t="s">
        <v>61</v>
      </c>
      <c r="B116" s="97" t="s">
        <v>63</v>
      </c>
      <c r="C116" s="80" t="s">
        <v>100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103"/>
      <c r="B118" s="98"/>
      <c r="C118" s="80"/>
      <c r="D118" s="7" t="s">
        <v>9</v>
      </c>
      <c r="E118" s="8">
        <v>0</v>
      </c>
      <c r="F118" s="8">
        <v>0</v>
      </c>
      <c r="G118" s="8">
        <v>0</v>
      </c>
      <c r="H118" s="7"/>
    </row>
    <row r="119" spans="1:8" ht="38.25" customHeight="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104"/>
      <c r="B120" s="99"/>
      <c r="C120" s="81"/>
      <c r="D120" s="9" t="s">
        <v>10</v>
      </c>
      <c r="E120" s="10">
        <f>SUM(E116:E119)</f>
        <v>0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78" t="s">
        <v>129</v>
      </c>
      <c r="B121" s="97" t="s">
        <v>132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 x14ac:dyDescent="0.2">
      <c r="A122" s="78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78"/>
      <c r="B123" s="98"/>
      <c r="C123" s="80"/>
      <c r="D123" s="7" t="s">
        <v>9</v>
      </c>
      <c r="E123" s="8">
        <v>88177</v>
      </c>
      <c r="F123" s="8">
        <v>0</v>
      </c>
      <c r="G123" s="8">
        <v>0</v>
      </c>
      <c r="H123" s="7"/>
    </row>
    <row r="124" spans="1:8" ht="38.25" customHeight="1" x14ac:dyDescent="0.2">
      <c r="A124" s="78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78"/>
      <c r="B125" s="99"/>
      <c r="C125" s="81"/>
      <c r="D125" s="9" t="s">
        <v>10</v>
      </c>
      <c r="E125" s="10">
        <f>SUM(E121:E124)</f>
        <v>88177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79" t="s">
        <v>64</v>
      </c>
      <c r="B126" s="97" t="s">
        <v>69</v>
      </c>
      <c r="C126" s="80"/>
      <c r="D126" s="7" t="s">
        <v>7</v>
      </c>
      <c r="E126" s="8">
        <f t="shared" ref="E126:G129" si="6">E131+E136+E141+E146</f>
        <v>14034931</v>
      </c>
      <c r="F126" s="8">
        <f t="shared" si="6"/>
        <v>12607415</v>
      </c>
      <c r="G126" s="8">
        <f t="shared" si="6"/>
        <v>12887915</v>
      </c>
      <c r="H126" s="7"/>
    </row>
    <row r="127" spans="1:8" ht="38.25" x14ac:dyDescent="0.2">
      <c r="A127" s="3" t="s">
        <v>0</v>
      </c>
      <c r="B127" s="98"/>
      <c r="C127" s="80"/>
      <c r="D127" s="7" t="s">
        <v>8</v>
      </c>
      <c r="E127" s="8">
        <f t="shared" si="6"/>
        <v>83795.45</v>
      </c>
      <c r="F127" s="8">
        <f t="shared" si="6"/>
        <v>394030.24</v>
      </c>
      <c r="G127" s="8">
        <f t="shared" si="6"/>
        <v>269263.40000000002</v>
      </c>
      <c r="H127" s="7"/>
    </row>
    <row r="128" spans="1:8" ht="25.5" x14ac:dyDescent="0.2">
      <c r="A128" s="3" t="s">
        <v>0</v>
      </c>
      <c r="B128" s="98"/>
      <c r="C128" s="80"/>
      <c r="D128" s="7" t="s">
        <v>9</v>
      </c>
      <c r="E128" s="8">
        <f t="shared" si="6"/>
        <v>2629039.62</v>
      </c>
      <c r="F128" s="8">
        <f t="shared" si="6"/>
        <v>2054930</v>
      </c>
      <c r="G128" s="8">
        <f t="shared" si="6"/>
        <v>2054930</v>
      </c>
      <c r="H128" s="7"/>
    </row>
    <row r="129" spans="1:8" ht="38.25" customHeight="1" x14ac:dyDescent="0.2">
      <c r="A129" s="3" t="s">
        <v>0</v>
      </c>
      <c r="B129" s="98"/>
      <c r="C129" s="80"/>
      <c r="D129" s="20" t="s">
        <v>105</v>
      </c>
      <c r="E129" s="8">
        <f t="shared" si="6"/>
        <v>0</v>
      </c>
      <c r="F129" s="8">
        <f t="shared" si="6"/>
        <v>0</v>
      </c>
      <c r="G129" s="8">
        <f t="shared" si="6"/>
        <v>0</v>
      </c>
      <c r="H129" s="7"/>
    </row>
    <row r="130" spans="1:8" x14ac:dyDescent="0.2">
      <c r="A130" s="5" t="s">
        <v>0</v>
      </c>
      <c r="B130" s="99"/>
      <c r="C130" s="81"/>
      <c r="D130" s="18" t="s">
        <v>10</v>
      </c>
      <c r="E130" s="19">
        <f>SUM(E126:E129)</f>
        <v>16747766.07</v>
      </c>
      <c r="F130" s="19">
        <f>SUM(F126:F129)</f>
        <v>15056375.24</v>
      </c>
      <c r="G130" s="19">
        <f>SUM(G126:G129)</f>
        <v>15212108.4</v>
      </c>
      <c r="H130" s="18"/>
    </row>
    <row r="131" spans="1:8" ht="38.25" x14ac:dyDescent="0.2">
      <c r="A131" s="79" t="s">
        <v>65</v>
      </c>
      <c r="B131" s="97" t="s">
        <v>70</v>
      </c>
      <c r="C131" s="80" t="s">
        <v>93</v>
      </c>
      <c r="D131" s="7" t="s">
        <v>7</v>
      </c>
      <c r="E131" s="8">
        <v>13320383.5</v>
      </c>
      <c r="F131" s="8">
        <v>12556415</v>
      </c>
      <c r="G131" s="8">
        <v>12836915</v>
      </c>
      <c r="H131" s="7"/>
    </row>
    <row r="132" spans="1:8" ht="38.25" x14ac:dyDescent="0.2">
      <c r="A132" s="3" t="s">
        <v>0</v>
      </c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98"/>
      <c r="C133" s="80"/>
      <c r="D133" s="7" t="s">
        <v>9</v>
      </c>
      <c r="E133" s="8"/>
      <c r="F133" s="8"/>
      <c r="G133" s="8"/>
      <c r="H133" s="7"/>
    </row>
    <row r="134" spans="1:8" ht="41.25" customHeight="1" x14ac:dyDescent="0.2">
      <c r="A134" s="3" t="s">
        <v>0</v>
      </c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99"/>
      <c r="C135" s="81"/>
      <c r="D135" s="9" t="s">
        <v>10</v>
      </c>
      <c r="E135" s="10">
        <f>SUM(E131:E134)</f>
        <v>13320383.5</v>
      </c>
      <c r="F135" s="10">
        <f>SUM(F131:F134)</f>
        <v>12556415</v>
      </c>
      <c r="G135" s="10">
        <f>SUM(G131:G134)</f>
        <v>12836915</v>
      </c>
      <c r="H135" s="9"/>
    </row>
    <row r="136" spans="1:8" ht="38.25" x14ac:dyDescent="0.2">
      <c r="A136" s="106" t="s">
        <v>66</v>
      </c>
      <c r="B136" s="97" t="s">
        <v>71</v>
      </c>
      <c r="C136" s="80" t="s">
        <v>93</v>
      </c>
      <c r="D136" s="7" t="s">
        <v>7</v>
      </c>
      <c r="E136" s="8">
        <v>69000</v>
      </c>
      <c r="F136" s="8">
        <v>51000</v>
      </c>
      <c r="G136" s="8">
        <v>51000</v>
      </c>
      <c r="H136" s="7"/>
    </row>
    <row r="137" spans="1:8" ht="38.25" x14ac:dyDescent="0.2">
      <c r="A137" s="103"/>
      <c r="B137" s="98"/>
      <c r="C137" s="80"/>
      <c r="D137" s="7" t="s">
        <v>8</v>
      </c>
      <c r="E137" s="8">
        <v>83795.45</v>
      </c>
      <c r="F137" s="8">
        <v>394030.24</v>
      </c>
      <c r="G137" s="8">
        <v>269263.40000000002</v>
      </c>
      <c r="H137" s="7"/>
    </row>
    <row r="138" spans="1:8" ht="25.5" x14ac:dyDescent="0.2">
      <c r="A138" s="103"/>
      <c r="B138" s="98"/>
      <c r="C138" s="80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39" customHeight="1" x14ac:dyDescent="0.2">
      <c r="A139" s="103"/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104"/>
      <c r="B140" s="99"/>
      <c r="C140" s="81"/>
      <c r="D140" s="9" t="s">
        <v>10</v>
      </c>
      <c r="E140" s="10">
        <f>SUM(E136:E139)</f>
        <v>152795.45000000001</v>
      </c>
      <c r="F140" s="10">
        <f>SUM(F136:F139)</f>
        <v>445030.24</v>
      </c>
      <c r="G140" s="10">
        <f>SUM(G136:G139)</f>
        <v>320263.40000000002</v>
      </c>
      <c r="H140" s="9"/>
    </row>
    <row r="141" spans="1:8" ht="38.25" x14ac:dyDescent="0.2">
      <c r="A141" s="106" t="s">
        <v>67</v>
      </c>
      <c r="B141" s="97" t="s">
        <v>72</v>
      </c>
      <c r="C141" s="80" t="s">
        <v>98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103"/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103"/>
      <c r="B143" s="98"/>
      <c r="C143" s="80"/>
      <c r="D143" s="7" t="s">
        <v>9</v>
      </c>
      <c r="E143" s="8">
        <v>2370820.62</v>
      </c>
      <c r="F143" s="8">
        <v>1796711</v>
      </c>
      <c r="G143" s="8">
        <v>1796711</v>
      </c>
      <c r="H143" s="7"/>
    </row>
    <row r="144" spans="1:8" ht="37.5" customHeight="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104"/>
      <c r="B145" s="99"/>
      <c r="C145" s="81"/>
      <c r="D145" s="9" t="s">
        <v>10</v>
      </c>
      <c r="E145" s="10">
        <f>SUM(E141:E144)</f>
        <v>2370820.62</v>
      </c>
      <c r="F145" s="10">
        <f>SUM(F141:F144)</f>
        <v>1796711</v>
      </c>
      <c r="G145" s="10">
        <f>SUM(G141:G144)</f>
        <v>1796711</v>
      </c>
      <c r="H145" s="9"/>
    </row>
    <row r="146" spans="1:8" ht="38.25" x14ac:dyDescent="0.2">
      <c r="A146" s="106" t="s">
        <v>68</v>
      </c>
      <c r="B146" s="107" t="s">
        <v>87</v>
      </c>
      <c r="C146" s="80" t="s">
        <v>101</v>
      </c>
      <c r="D146" s="7" t="s">
        <v>7</v>
      </c>
      <c r="E146" s="8">
        <v>645547.5</v>
      </c>
      <c r="F146" s="8"/>
      <c r="G146" s="8"/>
      <c r="H146" s="7"/>
    </row>
    <row r="147" spans="1:8" ht="38.25" x14ac:dyDescent="0.2">
      <c r="A147" s="103"/>
      <c r="B147" s="10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103"/>
      <c r="B148" s="108"/>
      <c r="C148" s="80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8" ht="39" customHeight="1" x14ac:dyDescent="0.2">
      <c r="A149" s="103"/>
      <c r="B149" s="10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104"/>
      <c r="B150" s="109"/>
      <c r="C150" s="81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</row>
    <row r="151" spans="1:8" ht="38.25" x14ac:dyDescent="0.2">
      <c r="A151" s="79" t="s">
        <v>73</v>
      </c>
      <c r="B151" s="97" t="s">
        <v>75</v>
      </c>
      <c r="C151" s="80"/>
      <c r="D151" s="7" t="s">
        <v>7</v>
      </c>
      <c r="E151" s="8">
        <f t="shared" ref="E151:G154" si="7">E156</f>
        <v>0</v>
      </c>
      <c r="F151" s="8">
        <f t="shared" si="7"/>
        <v>0</v>
      </c>
      <c r="G151" s="8">
        <f t="shared" si="7"/>
        <v>0</v>
      </c>
      <c r="H151" s="7"/>
    </row>
    <row r="152" spans="1:8" ht="38.25" x14ac:dyDescent="0.2">
      <c r="A152" s="3" t="s">
        <v>0</v>
      </c>
      <c r="B152" s="98"/>
      <c r="C152" s="80"/>
      <c r="D152" s="7" t="s">
        <v>8</v>
      </c>
      <c r="E152" s="8">
        <f t="shared" si="7"/>
        <v>0</v>
      </c>
      <c r="F152" s="8">
        <f t="shared" si="7"/>
        <v>0</v>
      </c>
      <c r="G152" s="8">
        <f t="shared" si="7"/>
        <v>0</v>
      </c>
      <c r="H152" s="7"/>
    </row>
    <row r="153" spans="1:8" ht="25.5" x14ac:dyDescent="0.2">
      <c r="A153" s="3" t="s">
        <v>0</v>
      </c>
      <c r="B153" s="98"/>
      <c r="C153" s="80"/>
      <c r="D153" s="7" t="s">
        <v>9</v>
      </c>
      <c r="E153" s="8">
        <f>E158</f>
        <v>926580.92</v>
      </c>
      <c r="F153" s="8">
        <f t="shared" si="7"/>
        <v>812000</v>
      </c>
      <c r="G153" s="8">
        <f t="shared" si="7"/>
        <v>812000</v>
      </c>
      <c r="H153" s="7"/>
    </row>
    <row r="154" spans="1:8" ht="40.5" customHeight="1" x14ac:dyDescent="0.2">
      <c r="A154" s="3" t="s">
        <v>0</v>
      </c>
      <c r="B154" s="98"/>
      <c r="C154" s="80"/>
      <c r="D154" s="20" t="s">
        <v>105</v>
      </c>
      <c r="E154" s="8">
        <f t="shared" si="7"/>
        <v>0</v>
      </c>
      <c r="F154" s="8">
        <f t="shared" si="7"/>
        <v>0</v>
      </c>
      <c r="G154" s="8">
        <f t="shared" si="7"/>
        <v>0</v>
      </c>
      <c r="H154" s="7"/>
    </row>
    <row r="155" spans="1:8" x14ac:dyDescent="0.2">
      <c r="A155" s="5" t="s">
        <v>0</v>
      </c>
      <c r="B155" s="99"/>
      <c r="C155" s="81"/>
      <c r="D155" s="18" t="s">
        <v>10</v>
      </c>
      <c r="E155" s="19">
        <f>SUM(E151:E154)</f>
        <v>926580.92</v>
      </c>
      <c r="F155" s="19">
        <f>SUM(F151:F154)</f>
        <v>812000</v>
      </c>
      <c r="G155" s="19">
        <f>SUM(G151:G154)</f>
        <v>812000</v>
      </c>
      <c r="H155" s="18"/>
    </row>
    <row r="156" spans="1:8" ht="38.25" x14ac:dyDescent="0.2">
      <c r="A156" s="79" t="s">
        <v>74</v>
      </c>
      <c r="B156" s="97" t="s">
        <v>76</v>
      </c>
      <c r="C156" s="80" t="s">
        <v>102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9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98"/>
      <c r="C158" s="80"/>
      <c r="D158" s="7" t="s">
        <v>9</v>
      </c>
      <c r="E158" s="8">
        <v>926580.92</v>
      </c>
      <c r="F158" s="8">
        <v>812000</v>
      </c>
      <c r="G158" s="8">
        <v>812000</v>
      </c>
      <c r="H158" s="7"/>
    </row>
    <row r="159" spans="1:8" ht="40.5" customHeight="1" x14ac:dyDescent="0.2">
      <c r="A159" s="3" t="s">
        <v>0</v>
      </c>
      <c r="B159" s="9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99"/>
      <c r="C160" s="81"/>
      <c r="D160" s="9" t="s">
        <v>10</v>
      </c>
      <c r="E160" s="10">
        <f>SUM(E156:E159)</f>
        <v>926580.92</v>
      </c>
      <c r="F160" s="10">
        <f>SUM(F156:F159)</f>
        <v>812000</v>
      </c>
      <c r="G160" s="10">
        <f>SUM(G156:G159)</f>
        <v>812000</v>
      </c>
      <c r="H160" s="9"/>
    </row>
    <row r="161" spans="1:8" ht="38.25" x14ac:dyDescent="0.2">
      <c r="A161" s="79" t="s">
        <v>77</v>
      </c>
      <c r="B161" s="97" t="s">
        <v>81</v>
      </c>
      <c r="C161" s="80"/>
      <c r="D161" s="7" t="s">
        <v>7</v>
      </c>
      <c r="E161" s="8">
        <f>E166+E171+E176+E181</f>
        <v>347080</v>
      </c>
      <c r="F161" s="8">
        <f t="shared" ref="F161:G162" si="8">F166+F171</f>
        <v>295980</v>
      </c>
      <c r="G161" s="8">
        <f t="shared" si="8"/>
        <v>295980</v>
      </c>
      <c r="H161" s="7"/>
    </row>
    <row r="162" spans="1:8" ht="38.25" x14ac:dyDescent="0.2">
      <c r="A162" s="3" t="s">
        <v>0</v>
      </c>
      <c r="B162" s="98"/>
      <c r="C162" s="80"/>
      <c r="D162" s="7" t="s">
        <v>8</v>
      </c>
      <c r="E162" s="8">
        <f>E167+E172+E177+E182</f>
        <v>0</v>
      </c>
      <c r="F162" s="8">
        <f t="shared" si="8"/>
        <v>0</v>
      </c>
      <c r="G162" s="8">
        <f t="shared" si="8"/>
        <v>0</v>
      </c>
      <c r="H162" s="7"/>
    </row>
    <row r="163" spans="1:8" ht="25.5" x14ac:dyDescent="0.2">
      <c r="A163" s="3" t="s">
        <v>0</v>
      </c>
      <c r="B163" s="98"/>
      <c r="C163" s="80"/>
      <c r="D163" s="7" t="s">
        <v>9</v>
      </c>
      <c r="E163" s="8">
        <f>E168+E173+E178+E183</f>
        <v>16645369.479999999</v>
      </c>
      <c r="F163" s="8">
        <f>F168+F173+F178</f>
        <v>15853620</v>
      </c>
      <c r="G163" s="8">
        <f>G168+G173+G178</f>
        <v>17363100</v>
      </c>
      <c r="H163" s="7"/>
    </row>
    <row r="164" spans="1:8" ht="40.5" customHeight="1" x14ac:dyDescent="0.2">
      <c r="A164" s="3" t="s">
        <v>0</v>
      </c>
      <c r="B164" s="98"/>
      <c r="C164" s="80"/>
      <c r="D164" s="20" t="s">
        <v>105</v>
      </c>
      <c r="E164" s="8">
        <f>E169+E174+E179+E184</f>
        <v>940580.54</v>
      </c>
      <c r="F164" s="8">
        <f t="shared" ref="F164:G164" si="9">F169+F174</f>
        <v>816500</v>
      </c>
      <c r="G164" s="8">
        <f t="shared" si="9"/>
        <v>816500</v>
      </c>
      <c r="H164" s="7"/>
    </row>
    <row r="165" spans="1:8" x14ac:dyDescent="0.2">
      <c r="A165" s="5" t="s">
        <v>0</v>
      </c>
      <c r="B165" s="99"/>
      <c r="C165" s="81"/>
      <c r="D165" s="18" t="s">
        <v>10</v>
      </c>
      <c r="E165" s="19">
        <f>SUM(E161:E164)</f>
        <v>17933030.019999996</v>
      </c>
      <c r="F165" s="19">
        <f>SUM(F161:F164)</f>
        <v>16966100</v>
      </c>
      <c r="G165" s="19">
        <f>SUM(G161:G164)</f>
        <v>18475580</v>
      </c>
      <c r="H165" s="18"/>
    </row>
    <row r="166" spans="1:8" ht="38.25" x14ac:dyDescent="0.2">
      <c r="A166" s="79" t="s">
        <v>78</v>
      </c>
      <c r="B166" s="97" t="s">
        <v>104</v>
      </c>
      <c r="C166" s="80" t="s">
        <v>103</v>
      </c>
      <c r="D166" s="7" t="s">
        <v>7</v>
      </c>
      <c r="E166" s="8"/>
      <c r="F166" s="8"/>
      <c r="G166" s="8"/>
      <c r="H166" s="7"/>
    </row>
    <row r="167" spans="1:8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98"/>
      <c r="C168" s="80"/>
      <c r="D168" s="7" t="s">
        <v>9</v>
      </c>
      <c r="E168" s="8">
        <v>14169236.289999999</v>
      </c>
      <c r="F168" s="8">
        <v>13536120</v>
      </c>
      <c r="G168" s="8">
        <v>15045600</v>
      </c>
      <c r="H168" s="7"/>
    </row>
    <row r="169" spans="1:8" ht="39.75" customHeight="1" x14ac:dyDescent="0.2">
      <c r="A169" s="3" t="s">
        <v>0</v>
      </c>
      <c r="B169" s="98"/>
      <c r="C169" s="80"/>
      <c r="D169" s="20" t="s">
        <v>105</v>
      </c>
      <c r="E169" s="21">
        <v>940580.54</v>
      </c>
      <c r="F169" s="21">
        <v>816500</v>
      </c>
      <c r="G169" s="21">
        <v>816500</v>
      </c>
      <c r="H169" s="7"/>
    </row>
    <row r="170" spans="1:8" x14ac:dyDescent="0.2">
      <c r="A170" s="5" t="s">
        <v>0</v>
      </c>
      <c r="B170" s="99"/>
      <c r="C170" s="81"/>
      <c r="D170" s="9" t="s">
        <v>10</v>
      </c>
      <c r="E170" s="10">
        <f>SUM(E166:E169)</f>
        <v>15109816.829999998</v>
      </c>
      <c r="F170" s="10">
        <f>SUM(F166:F169)</f>
        <v>14352620</v>
      </c>
      <c r="G170" s="10">
        <f>SUM(G166:G169)</f>
        <v>15862100</v>
      </c>
      <c r="H170" s="9"/>
    </row>
    <row r="171" spans="1:8" ht="38.25" x14ac:dyDescent="0.2">
      <c r="A171" s="106" t="s">
        <v>79</v>
      </c>
      <c r="B171" s="97" t="s">
        <v>83</v>
      </c>
      <c r="C171" s="80" t="s">
        <v>103</v>
      </c>
      <c r="D171" s="7" t="s">
        <v>7</v>
      </c>
      <c r="E171" s="8">
        <v>294580</v>
      </c>
      <c r="F171" s="8">
        <v>295980</v>
      </c>
      <c r="G171" s="8">
        <v>295980</v>
      </c>
      <c r="H171" s="7"/>
    </row>
    <row r="172" spans="1:8" ht="38.25" x14ac:dyDescent="0.2">
      <c r="A172" s="103"/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103"/>
      <c r="B173" s="98"/>
      <c r="C173" s="80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8" ht="41.25" customHeight="1" x14ac:dyDescent="0.2">
      <c r="A174" s="103"/>
      <c r="B174" s="98"/>
      <c r="C174" s="80"/>
      <c r="D174" s="20" t="s">
        <v>105</v>
      </c>
      <c r="E174" s="8">
        <v>0</v>
      </c>
      <c r="F174" s="8">
        <v>0</v>
      </c>
      <c r="G174" s="8">
        <v>0</v>
      </c>
      <c r="H174" s="7"/>
    </row>
    <row r="175" spans="1:8" x14ac:dyDescent="0.2">
      <c r="A175" s="104"/>
      <c r="B175" s="99"/>
      <c r="C175" s="81"/>
      <c r="D175" s="9" t="s">
        <v>10</v>
      </c>
      <c r="E175" s="10">
        <f>SUM(E171:E174)</f>
        <v>294580</v>
      </c>
      <c r="F175" s="10">
        <f>SUM(F171:F174)</f>
        <v>295980</v>
      </c>
      <c r="G175" s="10">
        <f>SUM(G171:G174)</f>
        <v>295980</v>
      </c>
      <c r="H175" s="9"/>
    </row>
    <row r="176" spans="1:8" ht="38.25" x14ac:dyDescent="0.2">
      <c r="A176" s="106" t="s">
        <v>88</v>
      </c>
      <c r="B176" s="97" t="s">
        <v>89</v>
      </c>
      <c r="C176" s="80" t="s">
        <v>98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103"/>
      <c r="B178" s="98"/>
      <c r="C178" s="80"/>
      <c r="D178" s="7" t="s">
        <v>9</v>
      </c>
      <c r="E178" s="8">
        <v>2453633.19</v>
      </c>
      <c r="F178" s="8">
        <v>2317500</v>
      </c>
      <c r="G178" s="8">
        <v>2317500</v>
      </c>
      <c r="H178" s="7"/>
    </row>
    <row r="179" spans="1:8" ht="38.25" customHeight="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8" x14ac:dyDescent="0.2">
      <c r="A180" s="104"/>
      <c r="B180" s="99"/>
      <c r="C180" s="81"/>
      <c r="D180" s="9" t="s">
        <v>10</v>
      </c>
      <c r="E180" s="10">
        <f>SUM(E176:E179)</f>
        <v>2453633.19</v>
      </c>
      <c r="F180" s="10">
        <f>SUM(F176:F179)</f>
        <v>2317500</v>
      </c>
      <c r="G180" s="10">
        <f>SUM(G176:G179)</f>
        <v>2317500</v>
      </c>
      <c r="H180" s="9"/>
    </row>
    <row r="181" spans="1:8" ht="38.25" x14ac:dyDescent="0.2">
      <c r="A181" s="106" t="s">
        <v>121</v>
      </c>
      <c r="B181" s="97" t="s">
        <v>122</v>
      </c>
      <c r="C181" s="80" t="s">
        <v>123</v>
      </c>
      <c r="D181" s="7" t="s">
        <v>7</v>
      </c>
      <c r="E181" s="8">
        <v>52500</v>
      </c>
      <c r="F181" s="8">
        <v>0</v>
      </c>
      <c r="G181" s="8">
        <v>0</v>
      </c>
      <c r="H181" s="7"/>
    </row>
    <row r="182" spans="1:8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103"/>
      <c r="B183" s="98"/>
      <c r="C183" s="80"/>
      <c r="D183" s="7" t="s">
        <v>9</v>
      </c>
      <c r="E183" s="8">
        <v>22500</v>
      </c>
      <c r="F183" s="8"/>
      <c r="G183" s="8"/>
      <c r="H183" s="7"/>
    </row>
    <row r="184" spans="1:8" ht="39.75" customHeight="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104"/>
      <c r="B185" s="99"/>
      <c r="C185" s="81"/>
      <c r="D185" s="9" t="s">
        <v>10</v>
      </c>
      <c r="E185" s="10">
        <f>SUM(E181:E184)</f>
        <v>75000</v>
      </c>
      <c r="F185" s="10">
        <f>SUM(F181:F184)</f>
        <v>0</v>
      </c>
      <c r="G185" s="10">
        <f>SUM(G181:G184)</f>
        <v>0</v>
      </c>
      <c r="H185" s="9"/>
    </row>
    <row r="186" spans="1:8" ht="38.25" x14ac:dyDescent="0.2">
      <c r="A186" s="79" t="s">
        <v>80</v>
      </c>
      <c r="B186" s="97" t="s">
        <v>84</v>
      </c>
      <c r="C186" s="80"/>
      <c r="D186" s="7" t="s">
        <v>7</v>
      </c>
      <c r="E186" s="8">
        <f t="shared" ref="E186:G189" si="10">E191</f>
        <v>0</v>
      </c>
      <c r="F186" s="8">
        <f t="shared" si="10"/>
        <v>0</v>
      </c>
      <c r="G186" s="8">
        <f t="shared" si="10"/>
        <v>0</v>
      </c>
      <c r="H186" s="7"/>
    </row>
    <row r="187" spans="1:8" ht="38.25" x14ac:dyDescent="0.2">
      <c r="A187" s="3" t="s">
        <v>0</v>
      </c>
      <c r="B187" s="98"/>
      <c r="C187" s="80"/>
      <c r="D187" s="7" t="s">
        <v>8</v>
      </c>
      <c r="E187" s="8">
        <f t="shared" si="10"/>
        <v>0</v>
      </c>
      <c r="F187" s="8">
        <f t="shared" si="10"/>
        <v>0</v>
      </c>
      <c r="G187" s="8">
        <f t="shared" si="10"/>
        <v>0</v>
      </c>
      <c r="H187" s="7"/>
    </row>
    <row r="188" spans="1:8" ht="25.5" x14ac:dyDescent="0.2">
      <c r="A188" s="3" t="s">
        <v>0</v>
      </c>
      <c r="B188" s="98"/>
      <c r="C188" s="80"/>
      <c r="D188" s="7" t="s">
        <v>9</v>
      </c>
      <c r="E188" s="8">
        <f t="shared" si="10"/>
        <v>87413.8</v>
      </c>
      <c r="F188" s="8">
        <f t="shared" si="10"/>
        <v>115000</v>
      </c>
      <c r="G188" s="8">
        <f t="shared" si="10"/>
        <v>115000</v>
      </c>
      <c r="H188" s="7"/>
    </row>
    <row r="189" spans="1:8" ht="40.5" customHeight="1" x14ac:dyDescent="0.2">
      <c r="A189" s="3" t="s">
        <v>0</v>
      </c>
      <c r="B189" s="98"/>
      <c r="C189" s="80"/>
      <c r="D189" s="20" t="s">
        <v>105</v>
      </c>
      <c r="E189" s="8">
        <f t="shared" si="10"/>
        <v>0</v>
      </c>
      <c r="F189" s="8">
        <f t="shared" si="10"/>
        <v>0</v>
      </c>
      <c r="G189" s="8">
        <f t="shared" si="10"/>
        <v>0</v>
      </c>
      <c r="H189" s="7"/>
    </row>
    <row r="190" spans="1:8" x14ac:dyDescent="0.2">
      <c r="A190" s="5" t="s">
        <v>0</v>
      </c>
      <c r="B190" s="99"/>
      <c r="C190" s="81"/>
      <c r="D190" s="18" t="s">
        <v>10</v>
      </c>
      <c r="E190" s="19">
        <f>SUM(E186:E189)</f>
        <v>87413.8</v>
      </c>
      <c r="F190" s="19">
        <f>SUM(F186:F189)</f>
        <v>115000</v>
      </c>
      <c r="G190" s="19">
        <f>SUM(G186:G189)</f>
        <v>115000</v>
      </c>
      <c r="H190" s="18"/>
    </row>
    <row r="191" spans="1:8" ht="38.25" x14ac:dyDescent="0.2">
      <c r="A191" s="79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8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3" t="s">
        <v>0</v>
      </c>
      <c r="B193" s="98"/>
      <c r="C193" s="80"/>
      <c r="D193" s="7" t="s">
        <v>9</v>
      </c>
      <c r="E193" s="8">
        <v>87413.8</v>
      </c>
      <c r="F193" s="8">
        <v>115000</v>
      </c>
      <c r="G193" s="8">
        <v>115000</v>
      </c>
      <c r="H193" s="7"/>
    </row>
    <row r="194" spans="1:8" ht="39" customHeight="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5" t="s">
        <v>0</v>
      </c>
      <c r="B195" s="99"/>
      <c r="C195" s="81"/>
      <c r="D195" s="9" t="s">
        <v>10</v>
      </c>
      <c r="E195" s="10">
        <f>SUM(E191:E194)</f>
        <v>87413.8</v>
      </c>
      <c r="F195" s="10">
        <f>SUM(F191:F194)</f>
        <v>115000</v>
      </c>
      <c r="G195" s="10">
        <f>SUM(G191:G194)</f>
        <v>115000</v>
      </c>
      <c r="H195" s="9"/>
    </row>
  </sheetData>
  <mergeCells count="97"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C11:C15"/>
    <mergeCell ref="C16:C20"/>
    <mergeCell ref="C21:C25"/>
    <mergeCell ref="A26:A30"/>
    <mergeCell ref="B26:B30"/>
    <mergeCell ref="C26:C30"/>
    <mergeCell ref="A31:A35"/>
    <mergeCell ref="B31:B35"/>
    <mergeCell ref="C31:C35"/>
    <mergeCell ref="A36:A40"/>
    <mergeCell ref="B36:B40"/>
    <mergeCell ref="C36:C40"/>
    <mergeCell ref="B56:B60"/>
    <mergeCell ref="C56:C60"/>
    <mergeCell ref="B61:B65"/>
    <mergeCell ref="C61:C65"/>
    <mergeCell ref="A41:A45"/>
    <mergeCell ref="B41:B45"/>
    <mergeCell ref="C41:C45"/>
    <mergeCell ref="C46:C50"/>
    <mergeCell ref="B51:B55"/>
    <mergeCell ref="C51:C55"/>
    <mergeCell ref="A91:A95"/>
    <mergeCell ref="B91:B95"/>
    <mergeCell ref="C91:C95"/>
    <mergeCell ref="B66:B70"/>
    <mergeCell ref="C66:C70"/>
    <mergeCell ref="B71:B75"/>
    <mergeCell ref="C71:C75"/>
    <mergeCell ref="B76:B80"/>
    <mergeCell ref="C76:C80"/>
    <mergeCell ref="B81:B85"/>
    <mergeCell ref="C81:C85"/>
    <mergeCell ref="A86:A90"/>
    <mergeCell ref="B86:B90"/>
    <mergeCell ref="C86:C90"/>
    <mergeCell ref="A96:A100"/>
    <mergeCell ref="B96:B100"/>
    <mergeCell ref="C96:C100"/>
    <mergeCell ref="A101:A105"/>
    <mergeCell ref="B101:B105"/>
    <mergeCell ref="C101:C10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B121:B125"/>
    <mergeCell ref="C121:C125"/>
    <mergeCell ref="B156:B160"/>
    <mergeCell ref="C156:C160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B151:B155"/>
    <mergeCell ref="C151:C155"/>
    <mergeCell ref="B161:B165"/>
    <mergeCell ref="C161:C165"/>
    <mergeCell ref="B166:B170"/>
    <mergeCell ref="C166:C170"/>
    <mergeCell ref="A171:A175"/>
    <mergeCell ref="B171:B175"/>
    <mergeCell ref="C171:C175"/>
    <mergeCell ref="B186:B190"/>
    <mergeCell ref="C186:C190"/>
    <mergeCell ref="B191:B195"/>
    <mergeCell ref="C191:C195"/>
    <mergeCell ref="A176:A180"/>
    <mergeCell ref="B176:B180"/>
    <mergeCell ref="C176:C180"/>
    <mergeCell ref="A181:A185"/>
    <mergeCell ref="B181:B185"/>
    <mergeCell ref="C181:C18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4" sqref="M4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ht="88.5" customHeight="1" x14ac:dyDescent="0.2">
      <c r="A1" t="s">
        <v>0</v>
      </c>
      <c r="D1" s="90" t="s">
        <v>138</v>
      </c>
      <c r="E1" s="91"/>
      <c r="F1" s="91"/>
      <c r="G1" s="91"/>
      <c r="H1" s="91"/>
    </row>
    <row r="2" spans="1:9" ht="65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39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E11+E46+E56+E66+E76+E126+E151+E161+E186</f>
        <v>15370245.199999999</v>
      </c>
      <c r="F6" s="8">
        <f t="shared" si="0"/>
        <v>13891629.199999999</v>
      </c>
      <c r="G6" s="8">
        <f t="shared" si="0"/>
        <v>14172129.199999999</v>
      </c>
      <c r="H6" s="8">
        <f>E6+F6+G6</f>
        <v>43434003.599999994</v>
      </c>
      <c r="I6" s="8">
        <f>I11+I46+I56+I66+I76+I126+I151+I161+I186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688427.45</v>
      </c>
      <c r="F7" s="8">
        <f t="shared" si="0"/>
        <v>880118.24</v>
      </c>
      <c r="G7" s="8">
        <f t="shared" si="0"/>
        <v>774071.4</v>
      </c>
      <c r="H7" s="8">
        <f t="shared" ref="H7:H8" si="1">E7+F7+G7</f>
        <v>2342617.09</v>
      </c>
      <c r="I7" s="8">
        <f>I12+I47+I57+I67+I77+I127+I152+I162+I187</f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54075822.479999989</v>
      </c>
      <c r="F8" s="8">
        <f t="shared" si="0"/>
        <v>50441872</v>
      </c>
      <c r="G8" s="8">
        <f t="shared" si="0"/>
        <v>51935452</v>
      </c>
      <c r="H8" s="8">
        <f t="shared" si="1"/>
        <v>156453146.47999999</v>
      </c>
      <c r="I8" s="8">
        <f>I13+I48+I58+I68+I78+I128+I153+I163+I188</f>
        <v>130000</v>
      </c>
    </row>
    <row r="9" spans="1:9" ht="38.25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940580.54</v>
      </c>
      <c r="F9" s="8">
        <f t="shared" si="0"/>
        <v>816500</v>
      </c>
      <c r="G9" s="8">
        <f t="shared" si="0"/>
        <v>816500</v>
      </c>
      <c r="H9" s="8">
        <f>SUM(E9:G9)</f>
        <v>2573580.54</v>
      </c>
      <c r="I9" s="8">
        <f>I14+I49+I59+I69+I79+I129+I154+I164+I189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71075075.670000002</v>
      </c>
      <c r="F10" s="17">
        <f>SUM(F6:F9)</f>
        <v>66030119.439999998</v>
      </c>
      <c r="G10" s="17">
        <f>SUM(G6:G9)</f>
        <v>67698152.599999994</v>
      </c>
      <c r="H10" s="17">
        <f>SUM(E10:G10)</f>
        <v>204803347.71000001</v>
      </c>
      <c r="I10" s="17">
        <f>SUM(I6:I9)</f>
        <v>130000</v>
      </c>
    </row>
    <row r="11" spans="1:9" ht="39" customHeight="1" x14ac:dyDescent="0.2">
      <c r="A11" s="75" t="s">
        <v>11</v>
      </c>
      <c r="B11" s="12" t="s">
        <v>22</v>
      </c>
      <c r="C11" s="80"/>
      <c r="D11" s="7" t="s">
        <v>7</v>
      </c>
      <c r="E11" s="8">
        <f t="shared" ref="E11:G14" si="2">E16+E21+E26+E31+E36+E41</f>
        <v>0</v>
      </c>
      <c r="F11" s="8">
        <f t="shared" si="2"/>
        <v>0</v>
      </c>
      <c r="G11" s="8">
        <f t="shared" si="2"/>
        <v>0</v>
      </c>
      <c r="H11" s="8">
        <f>H10-H9</f>
        <v>202229767.17000002</v>
      </c>
      <c r="I11" s="8">
        <f>I16+I21+I26+I31+I36+I41</f>
        <v>0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2"/>
        <v>604632</v>
      </c>
      <c r="F12" s="8">
        <f t="shared" si="2"/>
        <v>486088</v>
      </c>
      <c r="G12" s="8">
        <f t="shared" si="2"/>
        <v>504808</v>
      </c>
      <c r="H12" s="7"/>
      <c r="I12" s="8">
        <f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2"/>
        <v>23825000.799999997</v>
      </c>
      <c r="F13" s="8">
        <f t="shared" si="2"/>
        <v>23893120</v>
      </c>
      <c r="G13" s="8">
        <f t="shared" si="2"/>
        <v>24002220</v>
      </c>
      <c r="H13" s="7"/>
      <c r="I13" s="8">
        <f>I18+I23+I28+I33+I38+I43</f>
        <v>-337457.28</v>
      </c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7"/>
      <c r="I14" s="8">
        <f t="shared" ref="I14" si="3">I19+I24+I29+I34+I39+I44</f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24429632.799999997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-337457.28</v>
      </c>
    </row>
    <row r="16" spans="1:9" ht="42" customHeight="1" x14ac:dyDescent="0.2">
      <c r="A16" s="75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18825942.489999998</v>
      </c>
      <c r="F18" s="8">
        <v>19251910</v>
      </c>
      <c r="G18" s="8">
        <v>19251910</v>
      </c>
      <c r="H18" s="7"/>
      <c r="I18">
        <v>-337457.28</v>
      </c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18825942.489999998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-337457.28</v>
      </c>
    </row>
    <row r="21" spans="1:10" ht="39" customHeight="1" x14ac:dyDescent="0.2">
      <c r="A21" s="75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604632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604632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36.7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30" customHeight="1" x14ac:dyDescent="0.2">
      <c r="A28" s="82"/>
      <c r="B28" s="85"/>
      <c r="C28" s="88"/>
      <c r="D28" s="7" t="s">
        <v>9</v>
      </c>
      <c r="E28" s="8">
        <v>0</v>
      </c>
      <c r="F28" s="8">
        <v>15000</v>
      </c>
      <c r="G28" s="8">
        <v>15000</v>
      </c>
      <c r="H28" s="7"/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>
        <v>240</v>
      </c>
    </row>
    <row r="33" spans="1:10" ht="29.25" customHeight="1" x14ac:dyDescent="0.2">
      <c r="A33" s="82"/>
      <c r="B33" s="95"/>
      <c r="C33" s="88"/>
      <c r="D33" s="7" t="s">
        <v>9</v>
      </c>
      <c r="E33" s="8">
        <v>1844977.36</v>
      </c>
      <c r="F33" s="8">
        <v>1765310</v>
      </c>
      <c r="G33" s="8">
        <v>1765310</v>
      </c>
      <c r="H33" s="7"/>
      <c r="J33" s="25">
        <v>850</v>
      </c>
    </row>
    <row r="34" spans="1:10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0" ht="24" customHeight="1" x14ac:dyDescent="0.2">
      <c r="A35" s="83"/>
      <c r="B35" s="96"/>
      <c r="C35" s="89"/>
      <c r="D35" s="9" t="s">
        <v>10</v>
      </c>
      <c r="E35" s="10">
        <f>SUM(E31:E34)</f>
        <v>1844977.36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0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  <c r="J36" s="51"/>
    </row>
    <row r="37" spans="1:10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s="51"/>
    </row>
    <row r="38" spans="1:10" ht="26.25" customHeight="1" x14ac:dyDescent="0.2">
      <c r="A38" s="82"/>
      <c r="B38" s="95"/>
      <c r="C38" s="100"/>
      <c r="D38" s="7" t="s">
        <v>9</v>
      </c>
      <c r="E38" s="8">
        <v>2542380.9500000002</v>
      </c>
      <c r="F38" s="8">
        <v>2550900</v>
      </c>
      <c r="G38" s="8">
        <v>2660000</v>
      </c>
      <c r="H38" s="7"/>
      <c r="J38" s="51"/>
    </row>
    <row r="39" spans="1:10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  <c r="J39" s="51"/>
    </row>
    <row r="40" spans="1:10" ht="29.25" customHeight="1" x14ac:dyDescent="0.2">
      <c r="A40" s="83"/>
      <c r="B40" s="96"/>
      <c r="C40" s="101"/>
      <c r="D40" s="9" t="s">
        <v>10</v>
      </c>
      <c r="E40" s="10">
        <f>SUM(E36:E39)</f>
        <v>2542380.9500000002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0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0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0" ht="29.25" customHeight="1" x14ac:dyDescent="0.2">
      <c r="A43" s="82"/>
      <c r="B43" s="95"/>
      <c r="C43" s="88"/>
      <c r="D43" s="7" t="s">
        <v>9</v>
      </c>
      <c r="E43" s="8">
        <v>611700</v>
      </c>
      <c r="F43" s="8">
        <v>310000</v>
      </c>
      <c r="G43" s="8">
        <v>310000</v>
      </c>
      <c r="H43" s="7"/>
    </row>
    <row r="44" spans="1:10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0" ht="14.45" customHeight="1" x14ac:dyDescent="0.2">
      <c r="A45" s="83"/>
      <c r="B45" s="96"/>
      <c r="C45" s="89"/>
      <c r="D45" s="9" t="s">
        <v>10</v>
      </c>
      <c r="E45" s="10">
        <f>SUM(E41:E44)</f>
        <v>611700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0" ht="39.75" customHeight="1" x14ac:dyDescent="0.2">
      <c r="A46" s="75" t="s">
        <v>14</v>
      </c>
      <c r="B46" s="72" t="s">
        <v>36</v>
      </c>
      <c r="C46" s="80"/>
      <c r="D46" s="7" t="s">
        <v>7</v>
      </c>
      <c r="E46" s="8">
        <f t="shared" ref="E46:G49" si="4">E51</f>
        <v>0</v>
      </c>
      <c r="F46" s="8">
        <f t="shared" si="4"/>
        <v>0</v>
      </c>
      <c r="G46" s="8">
        <f t="shared" si="4"/>
        <v>0</v>
      </c>
      <c r="H46" s="7"/>
    </row>
    <row r="47" spans="1:10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4"/>
        <v>0</v>
      </c>
      <c r="F47" s="8">
        <f t="shared" si="4"/>
        <v>0</v>
      </c>
      <c r="G47" s="8">
        <f t="shared" si="4"/>
        <v>0</v>
      </c>
      <c r="H47" s="7"/>
    </row>
    <row r="48" spans="1:10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4"/>
        <v>994330.51</v>
      </c>
      <c r="F48" s="8">
        <f t="shared" si="4"/>
        <v>115000</v>
      </c>
      <c r="G48" s="8">
        <f t="shared" si="4"/>
        <v>115000</v>
      </c>
      <c r="H48" s="7"/>
      <c r="I48">
        <f>I53</f>
        <v>337457.28</v>
      </c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4"/>
        <v>0</v>
      </c>
      <c r="F49" s="8">
        <f t="shared" si="4"/>
        <v>0</v>
      </c>
      <c r="G49" s="8">
        <f t="shared" si="4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994330.51</v>
      </c>
      <c r="F50" s="19">
        <f>SUM(F46:F49)</f>
        <v>115000</v>
      </c>
      <c r="G50" s="19">
        <f>SUM(G46:G49)</f>
        <v>115000</v>
      </c>
      <c r="H50" s="18"/>
      <c r="I50" s="19">
        <f>SUM(I46:I49)</f>
        <v>337457.28</v>
      </c>
    </row>
    <row r="51" spans="1:9" ht="36.75" customHeight="1" x14ac:dyDescent="0.2">
      <c r="A51" s="75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994330.51</v>
      </c>
      <c r="F53" s="8">
        <v>115000</v>
      </c>
      <c r="G53" s="8">
        <v>115000</v>
      </c>
      <c r="H53" s="7"/>
      <c r="I53">
        <v>337457.28</v>
      </c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994330.51</v>
      </c>
      <c r="F55" s="10">
        <f>SUM(F51:F54)</f>
        <v>115000</v>
      </c>
      <c r="G55" s="10">
        <f>SUM(G51:G54)</f>
        <v>115000</v>
      </c>
      <c r="H55" s="9"/>
      <c r="I55" s="10">
        <f>SUM(I51:I54)</f>
        <v>337457.28</v>
      </c>
    </row>
    <row r="56" spans="1:9" ht="38.25" x14ac:dyDescent="0.2">
      <c r="A56" s="73" t="s">
        <v>38</v>
      </c>
      <c r="B56" s="97" t="s">
        <v>40</v>
      </c>
      <c r="C56" s="80"/>
      <c r="D56" s="7" t="s">
        <v>7</v>
      </c>
      <c r="E56" s="8">
        <f t="shared" ref="E56:G59" si="5">E61</f>
        <v>781740</v>
      </c>
      <c r="F56" s="8">
        <f t="shared" si="5"/>
        <v>781740</v>
      </c>
      <c r="G56" s="8">
        <f t="shared" si="5"/>
        <v>781740</v>
      </c>
      <c r="H56" s="7"/>
    </row>
    <row r="57" spans="1:9" ht="38.25" x14ac:dyDescent="0.2">
      <c r="A57" s="3" t="s">
        <v>0</v>
      </c>
      <c r="B57" s="98"/>
      <c r="C57" s="80"/>
      <c r="D57" s="7" t="s">
        <v>8</v>
      </c>
      <c r="E57" s="8">
        <f t="shared" si="5"/>
        <v>0</v>
      </c>
      <c r="F57" s="8">
        <f t="shared" si="5"/>
        <v>0</v>
      </c>
      <c r="G57" s="8">
        <f t="shared" si="5"/>
        <v>0</v>
      </c>
      <c r="H57" s="7"/>
    </row>
    <row r="58" spans="1:9" ht="25.5" x14ac:dyDescent="0.2">
      <c r="A58" s="3" t="s">
        <v>0</v>
      </c>
      <c r="B58" s="98"/>
      <c r="C58" s="80"/>
      <c r="D58" s="7" t="s">
        <v>9</v>
      </c>
      <c r="E58" s="8">
        <f t="shared" si="5"/>
        <v>50000</v>
      </c>
      <c r="F58" s="8">
        <f t="shared" si="5"/>
        <v>80000</v>
      </c>
      <c r="G58" s="8">
        <f t="shared" si="5"/>
        <v>80000</v>
      </c>
      <c r="H58" s="7"/>
      <c r="I58">
        <f>I63</f>
        <v>0</v>
      </c>
    </row>
    <row r="59" spans="1:9" ht="37.5" customHeight="1" x14ac:dyDescent="0.2">
      <c r="A59" s="3" t="s">
        <v>0</v>
      </c>
      <c r="B59" s="98"/>
      <c r="C59" s="80"/>
      <c r="D59" s="20" t="s">
        <v>105</v>
      </c>
      <c r="E59" s="8">
        <f t="shared" si="5"/>
        <v>0</v>
      </c>
      <c r="F59" s="8">
        <f t="shared" si="5"/>
        <v>0</v>
      </c>
      <c r="G59" s="8">
        <f t="shared" si="5"/>
        <v>0</v>
      </c>
      <c r="H59" s="7"/>
    </row>
    <row r="60" spans="1:9" x14ac:dyDescent="0.2">
      <c r="A60" s="5" t="s">
        <v>0</v>
      </c>
      <c r="B60" s="99"/>
      <c r="C60" s="81"/>
      <c r="D60" s="18" t="s">
        <v>10</v>
      </c>
      <c r="E60" s="19">
        <f>SUM(E56:E59)</f>
        <v>831740</v>
      </c>
      <c r="F60" s="19">
        <f>SUM(F56:F59)</f>
        <v>861740</v>
      </c>
      <c r="G60" s="19">
        <f>SUM(G56:G59)</f>
        <v>861740</v>
      </c>
      <c r="H60" s="18"/>
      <c r="I60" s="19">
        <f>SUM(I56:I59)</f>
        <v>0</v>
      </c>
    </row>
    <row r="61" spans="1:9" ht="38.25" x14ac:dyDescent="0.2">
      <c r="A61" s="73" t="s">
        <v>39</v>
      </c>
      <c r="B61" s="97" t="s">
        <v>41</v>
      </c>
      <c r="C61" s="80" t="s">
        <v>93</v>
      </c>
      <c r="D61" s="7" t="s">
        <v>7</v>
      </c>
      <c r="E61" s="8">
        <v>781740</v>
      </c>
      <c r="F61" s="8">
        <v>781740</v>
      </c>
      <c r="G61" s="8"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v>0</v>
      </c>
      <c r="F62" s="8">
        <v>0</v>
      </c>
      <c r="G62" s="8"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v>50000</v>
      </c>
      <c r="F63" s="8">
        <v>80000</v>
      </c>
      <c r="G63" s="8">
        <v>80000</v>
      </c>
      <c r="H63" s="7"/>
    </row>
    <row r="64" spans="1:9" ht="38.25" customHeight="1" x14ac:dyDescent="0.2">
      <c r="A64" s="3" t="s">
        <v>0</v>
      </c>
      <c r="B64" s="98"/>
      <c r="C64" s="80"/>
      <c r="D64" s="20" t="s">
        <v>105</v>
      </c>
      <c r="E64" s="8">
        <v>0</v>
      </c>
      <c r="F64" s="8">
        <v>0</v>
      </c>
      <c r="G64" s="8">
        <v>0</v>
      </c>
      <c r="H64" s="7"/>
    </row>
    <row r="65" spans="1:10" x14ac:dyDescent="0.2">
      <c r="A65" s="5" t="s">
        <v>0</v>
      </c>
      <c r="B65" s="99"/>
      <c r="C65" s="81"/>
      <c r="D65" s="9" t="s">
        <v>10</v>
      </c>
      <c r="E65" s="10">
        <f>SUM(E61:E64)</f>
        <v>831740</v>
      </c>
      <c r="F65" s="10">
        <f>SUM(F61:F64)</f>
        <v>861740</v>
      </c>
      <c r="G65" s="10">
        <f>SUM(G61:G64)</f>
        <v>861740</v>
      </c>
      <c r="H65" s="9"/>
      <c r="I65" s="10">
        <f>SUM(I61:I64)</f>
        <v>0</v>
      </c>
    </row>
    <row r="66" spans="1:10" ht="38.25" x14ac:dyDescent="0.2">
      <c r="A66" s="73" t="s">
        <v>42</v>
      </c>
      <c r="B66" s="97" t="s">
        <v>44</v>
      </c>
      <c r="C66" s="80"/>
      <c r="D66" s="7" t="s">
        <v>7</v>
      </c>
      <c r="E66" s="8">
        <f t="shared" ref="E66:G69" si="6">E71</f>
        <v>0</v>
      </c>
      <c r="F66" s="8">
        <f t="shared" si="6"/>
        <v>0</v>
      </c>
      <c r="G66" s="8">
        <f t="shared" si="6"/>
        <v>0</v>
      </c>
      <c r="H66" s="7"/>
    </row>
    <row r="67" spans="1:10" ht="38.25" x14ac:dyDescent="0.2">
      <c r="A67" s="3" t="s">
        <v>0</v>
      </c>
      <c r="B67" s="98"/>
      <c r="C67" s="80"/>
      <c r="D67" s="7" t="s">
        <v>8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7"/>
    </row>
    <row r="68" spans="1:10" ht="25.5" x14ac:dyDescent="0.2">
      <c r="A68" s="3" t="s">
        <v>0</v>
      </c>
      <c r="B68" s="98"/>
      <c r="C68" s="80"/>
      <c r="D68" s="7" t="s">
        <v>9</v>
      </c>
      <c r="E68" s="8">
        <f t="shared" si="6"/>
        <v>2364468.96</v>
      </c>
      <c r="F68" s="8">
        <f t="shared" si="6"/>
        <v>1997002</v>
      </c>
      <c r="G68" s="8">
        <f t="shared" si="6"/>
        <v>1997002</v>
      </c>
      <c r="H68" s="7"/>
      <c r="I68">
        <f>I73</f>
        <v>0</v>
      </c>
    </row>
    <row r="69" spans="1:10" ht="40.5" customHeight="1" x14ac:dyDescent="0.2">
      <c r="A69" s="3" t="s">
        <v>0</v>
      </c>
      <c r="B69" s="98"/>
      <c r="C69" s="80"/>
      <c r="D69" s="20" t="s">
        <v>105</v>
      </c>
      <c r="E69" s="8">
        <f t="shared" si="6"/>
        <v>0</v>
      </c>
      <c r="F69" s="8">
        <f t="shared" si="6"/>
        <v>0</v>
      </c>
      <c r="G69" s="8">
        <f t="shared" si="6"/>
        <v>0</v>
      </c>
      <c r="H69" s="7"/>
    </row>
    <row r="70" spans="1:10" x14ac:dyDescent="0.2">
      <c r="A70" s="5" t="s">
        <v>0</v>
      </c>
      <c r="B70" s="99"/>
      <c r="C70" s="81"/>
      <c r="D70" s="18" t="s">
        <v>10</v>
      </c>
      <c r="E70" s="19">
        <f>SUM(E66:E69)</f>
        <v>2364468.96</v>
      </c>
      <c r="F70" s="19">
        <f>SUM(F66:F69)</f>
        <v>1997002</v>
      </c>
      <c r="G70" s="19">
        <f>SUM(G66:G69)</f>
        <v>1997002</v>
      </c>
      <c r="H70" s="18"/>
      <c r="I70" s="19">
        <f>SUM(I66:I69)</f>
        <v>0</v>
      </c>
    </row>
    <row r="71" spans="1:10" ht="38.25" x14ac:dyDescent="0.2">
      <c r="A71" s="73" t="s">
        <v>43</v>
      </c>
      <c r="B71" s="97" t="s">
        <v>45</v>
      </c>
      <c r="C71" s="80" t="s">
        <v>94</v>
      </c>
      <c r="D71" s="7" t="s">
        <v>7</v>
      </c>
      <c r="E71" s="8"/>
      <c r="F71" s="8"/>
      <c r="G71" s="8"/>
      <c r="H71" s="7"/>
    </row>
    <row r="72" spans="1:10" ht="38.25" x14ac:dyDescent="0.2">
      <c r="A72" s="3" t="s">
        <v>0</v>
      </c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10" ht="25.5" x14ac:dyDescent="0.2">
      <c r="A73" s="3" t="s">
        <v>0</v>
      </c>
      <c r="B73" s="98"/>
      <c r="C73" s="80"/>
      <c r="D73" s="7" t="s">
        <v>9</v>
      </c>
      <c r="E73" s="8">
        <v>2364468.96</v>
      </c>
      <c r="F73" s="8">
        <v>1997002</v>
      </c>
      <c r="G73" s="8">
        <v>1997002</v>
      </c>
      <c r="H73" s="7"/>
      <c r="J73" s="25"/>
    </row>
    <row r="74" spans="1:10" ht="39" customHeight="1" x14ac:dyDescent="0.2">
      <c r="A74" s="3" t="s">
        <v>0</v>
      </c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  <c r="J74" s="25"/>
    </row>
    <row r="75" spans="1:10" x14ac:dyDescent="0.2">
      <c r="A75" s="5" t="s">
        <v>0</v>
      </c>
      <c r="B75" s="99"/>
      <c r="C75" s="81"/>
      <c r="D75" s="9" t="s">
        <v>10</v>
      </c>
      <c r="E75" s="10">
        <f>SUM(E71:E74)</f>
        <v>2364468.96</v>
      </c>
      <c r="F75" s="10">
        <f>SUM(F71:F74)</f>
        <v>1997002</v>
      </c>
      <c r="G75" s="10">
        <f>SUM(G71:G74)</f>
        <v>1997002</v>
      </c>
      <c r="H75" s="9"/>
      <c r="I75" s="10">
        <f>SUM(I71:I74)</f>
        <v>0</v>
      </c>
    </row>
    <row r="76" spans="1:10" ht="38.25" x14ac:dyDescent="0.2">
      <c r="A76" s="73" t="s">
        <v>46</v>
      </c>
      <c r="B76" s="97" t="s">
        <v>48</v>
      </c>
      <c r="C76" s="80"/>
      <c r="D76" s="7" t="s">
        <v>7</v>
      </c>
      <c r="E76" s="8">
        <f>E81+E86+E91+E96+E101+E106+E111+E116+E121</f>
        <v>206494.2</v>
      </c>
      <c r="F76" s="8">
        <f t="shared" ref="E76:G79" si="7">F81+F86+F91+F96+F101+F106+F111+F116</f>
        <v>206494.2</v>
      </c>
      <c r="G76" s="8">
        <f t="shared" si="7"/>
        <v>206494.2</v>
      </c>
      <c r="H76" s="7"/>
      <c r="I76" s="8">
        <f t="shared" ref="I76:I79" si="8">I81+I86+I91+I96+I101+I106+I111+I116</f>
        <v>0</v>
      </c>
    </row>
    <row r="77" spans="1:10" ht="38.25" x14ac:dyDescent="0.2">
      <c r="A77" s="3" t="s">
        <v>0</v>
      </c>
      <c r="B77" s="98"/>
      <c r="C77" s="80"/>
      <c r="D77" s="7" t="s">
        <v>8</v>
      </c>
      <c r="E77" s="8">
        <f t="shared" si="7"/>
        <v>0</v>
      </c>
      <c r="F77" s="8">
        <f t="shared" si="7"/>
        <v>0</v>
      </c>
      <c r="G77" s="8">
        <f t="shared" si="7"/>
        <v>0</v>
      </c>
      <c r="H77" s="7"/>
      <c r="I77" s="8">
        <f t="shared" si="8"/>
        <v>0</v>
      </c>
    </row>
    <row r="78" spans="1:10" ht="25.5" x14ac:dyDescent="0.2">
      <c r="A78" s="3" t="s">
        <v>0</v>
      </c>
      <c r="B78" s="98"/>
      <c r="C78" s="80"/>
      <c r="D78" s="7" t="s">
        <v>9</v>
      </c>
      <c r="E78" s="8">
        <f>E83+E88+E93+E98+E103+E108+E113+E118+E123</f>
        <v>6553618.3900000006</v>
      </c>
      <c r="F78" s="8">
        <f t="shared" si="7"/>
        <v>5521200</v>
      </c>
      <c r="G78" s="8">
        <f t="shared" si="7"/>
        <v>5396200</v>
      </c>
      <c r="H78" s="7"/>
      <c r="I78" s="8">
        <f>I83+I88+I93+I98+I103+I108+I113+I118+I123</f>
        <v>130000</v>
      </c>
    </row>
    <row r="79" spans="1:10" ht="37.5" customHeight="1" x14ac:dyDescent="0.2">
      <c r="A79" s="3" t="s">
        <v>0</v>
      </c>
      <c r="B79" s="98"/>
      <c r="C79" s="80"/>
      <c r="D79" s="20" t="s">
        <v>105</v>
      </c>
      <c r="E79" s="8">
        <f t="shared" si="7"/>
        <v>0</v>
      </c>
      <c r="F79" s="8">
        <f t="shared" si="7"/>
        <v>0</v>
      </c>
      <c r="G79" s="8">
        <f t="shared" si="7"/>
        <v>0</v>
      </c>
      <c r="H79" s="7"/>
      <c r="I79" s="8">
        <f t="shared" si="8"/>
        <v>0</v>
      </c>
    </row>
    <row r="80" spans="1:10" x14ac:dyDescent="0.2">
      <c r="A80" s="5" t="s">
        <v>0</v>
      </c>
      <c r="B80" s="99"/>
      <c r="C80" s="81"/>
      <c r="D80" s="18" t="s">
        <v>10</v>
      </c>
      <c r="E80" s="19">
        <f>SUM(E76:E79)</f>
        <v>6760112.5900000008</v>
      </c>
      <c r="F80" s="19">
        <f>SUM(F76:F79)</f>
        <v>5727694.2000000002</v>
      </c>
      <c r="G80" s="19">
        <f>SUM(G76:G79)</f>
        <v>5602694.2000000002</v>
      </c>
      <c r="H80" s="18"/>
      <c r="I80" s="19">
        <f>SUM(I76:I79)</f>
        <v>130000</v>
      </c>
    </row>
    <row r="81" spans="1:9" ht="38.25" x14ac:dyDescent="0.2">
      <c r="A81" s="73" t="s">
        <v>47</v>
      </c>
      <c r="B81" s="97" t="s">
        <v>49</v>
      </c>
      <c r="C81" s="80" t="s">
        <v>98</v>
      </c>
      <c r="D81" s="7" t="s">
        <v>7</v>
      </c>
      <c r="E81" s="8"/>
      <c r="F81" s="8"/>
      <c r="G81" s="8"/>
      <c r="H81" s="7"/>
    </row>
    <row r="82" spans="1:9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9" ht="25.5" x14ac:dyDescent="0.2">
      <c r="A83" s="3" t="s">
        <v>0</v>
      </c>
      <c r="B83" s="98"/>
      <c r="C83" s="80"/>
      <c r="D83" s="7" t="s">
        <v>9</v>
      </c>
      <c r="E83" s="8">
        <v>27538</v>
      </c>
      <c r="F83" s="8">
        <v>50000</v>
      </c>
      <c r="G83" s="8">
        <v>50000</v>
      </c>
      <c r="H83" s="7"/>
    </row>
    <row r="84" spans="1:9" ht="39" customHeight="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</row>
    <row r="85" spans="1:9" x14ac:dyDescent="0.2">
      <c r="A85" s="5" t="s">
        <v>0</v>
      </c>
      <c r="B85" s="99"/>
      <c r="C85" s="81"/>
      <c r="D85" s="9" t="s">
        <v>10</v>
      </c>
      <c r="E85" s="10">
        <f>SUM(E81:E84)</f>
        <v>27538</v>
      </c>
      <c r="F85" s="10">
        <f>SUM(F81:F84)</f>
        <v>50000</v>
      </c>
      <c r="G85" s="10">
        <f>SUM(G81:G84)</f>
        <v>50000</v>
      </c>
      <c r="H85" s="9"/>
      <c r="I85" s="10">
        <f>SUM(I81:I84)</f>
        <v>0</v>
      </c>
    </row>
    <row r="86" spans="1:9" ht="38.25" x14ac:dyDescent="0.2">
      <c r="A86" s="106" t="s">
        <v>50</v>
      </c>
      <c r="B86" s="97" t="s">
        <v>51</v>
      </c>
      <c r="C86" s="80" t="s">
        <v>98</v>
      </c>
      <c r="D86" s="7" t="s">
        <v>7</v>
      </c>
      <c r="E86" s="8">
        <v>50186.2</v>
      </c>
      <c r="F86" s="8">
        <v>50186.2</v>
      </c>
      <c r="G86" s="8">
        <v>50186.2</v>
      </c>
      <c r="H86" s="7"/>
    </row>
    <row r="87" spans="1:9" ht="38.25" x14ac:dyDescent="0.2">
      <c r="A87" s="103"/>
      <c r="B87" s="98"/>
      <c r="C87" s="80"/>
      <c r="D87" s="7" t="s">
        <v>8</v>
      </c>
      <c r="E87" s="8">
        <v>0</v>
      </c>
      <c r="F87" s="8">
        <v>0</v>
      </c>
      <c r="G87" s="8">
        <v>0</v>
      </c>
      <c r="H87" s="7"/>
    </row>
    <row r="88" spans="1:9" ht="25.5" x14ac:dyDescent="0.2">
      <c r="A88" s="103"/>
      <c r="B88" s="98"/>
      <c r="C88" s="80"/>
      <c r="D88" s="7" t="s">
        <v>9</v>
      </c>
      <c r="E88" s="8">
        <v>0</v>
      </c>
      <c r="F88" s="8">
        <v>0</v>
      </c>
      <c r="G88" s="8">
        <v>0</v>
      </c>
      <c r="H88" s="7"/>
    </row>
    <row r="89" spans="1:9" ht="39" customHeight="1" x14ac:dyDescent="0.2">
      <c r="A89" s="103"/>
      <c r="B89" s="98"/>
      <c r="C89" s="80"/>
      <c r="D89" s="20" t="s">
        <v>105</v>
      </c>
      <c r="E89" s="8">
        <v>0</v>
      </c>
      <c r="F89" s="8">
        <v>0</v>
      </c>
      <c r="G89" s="8">
        <v>0</v>
      </c>
      <c r="H89" s="7"/>
    </row>
    <row r="90" spans="1:9" x14ac:dyDescent="0.2">
      <c r="A90" s="104"/>
      <c r="B90" s="99"/>
      <c r="C90" s="81"/>
      <c r="D90" s="9" t="s">
        <v>10</v>
      </c>
      <c r="E90" s="10">
        <f>SUM(E86:E89)</f>
        <v>50186.2</v>
      </c>
      <c r="F90" s="10">
        <f>SUM(F86:F89)</f>
        <v>50186.2</v>
      </c>
      <c r="G90" s="10">
        <f>SUM(G86:G89)</f>
        <v>50186.2</v>
      </c>
      <c r="H90" s="9"/>
      <c r="I90" s="10">
        <f>SUM(I86:I89)</f>
        <v>0</v>
      </c>
    </row>
    <row r="91" spans="1:9" ht="38.25" x14ac:dyDescent="0.2">
      <c r="A91" s="106" t="s">
        <v>52</v>
      </c>
      <c r="B91" s="97" t="s">
        <v>53</v>
      </c>
      <c r="C91" s="80" t="s">
        <v>96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9" ht="38.25" x14ac:dyDescent="0.2">
      <c r="A92" s="103"/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9" ht="25.5" x14ac:dyDescent="0.2">
      <c r="A93" s="103"/>
      <c r="B93" s="98"/>
      <c r="C93" s="80"/>
      <c r="D93" s="7" t="s">
        <v>9</v>
      </c>
      <c r="E93" s="8">
        <v>117160</v>
      </c>
      <c r="F93" s="8">
        <v>121200</v>
      </c>
      <c r="G93" s="8">
        <v>121200</v>
      </c>
      <c r="H93" s="7"/>
    </row>
    <row r="94" spans="1:9" ht="39.75" customHeight="1" x14ac:dyDescent="0.2">
      <c r="A94" s="103"/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9" x14ac:dyDescent="0.2">
      <c r="A95" s="104"/>
      <c r="B95" s="99"/>
      <c r="C95" s="81"/>
      <c r="D95" s="9" t="s">
        <v>10</v>
      </c>
      <c r="E95" s="10">
        <f>SUM(E91:E94)</f>
        <v>117160</v>
      </c>
      <c r="F95" s="10">
        <f>SUM(F91:F94)</f>
        <v>121200</v>
      </c>
      <c r="G95" s="10">
        <f>SUM(G91:G94)</f>
        <v>121200</v>
      </c>
      <c r="H95" s="9"/>
      <c r="I95" s="10">
        <f>SUM(I91:I94)</f>
        <v>0</v>
      </c>
    </row>
    <row r="96" spans="1:9" ht="38.25" x14ac:dyDescent="0.2">
      <c r="A96" s="106" t="s">
        <v>54</v>
      </c>
      <c r="B96" s="97" t="s">
        <v>55</v>
      </c>
      <c r="C96" s="80" t="s">
        <v>97</v>
      </c>
      <c r="D96" s="7" t="s">
        <v>7</v>
      </c>
      <c r="E96" s="8">
        <v>156308</v>
      </c>
      <c r="F96" s="8">
        <v>156308</v>
      </c>
      <c r="G96" s="8">
        <v>156308</v>
      </c>
      <c r="H96" s="7"/>
    </row>
    <row r="97" spans="1:10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10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10" ht="37.5" customHeight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10" x14ac:dyDescent="0.2">
      <c r="A100" s="104"/>
      <c r="B100" s="99"/>
      <c r="C100" s="81"/>
      <c r="D100" s="9" t="s">
        <v>10</v>
      </c>
      <c r="E100" s="10">
        <f>SUM(E96:E99)</f>
        <v>156308</v>
      </c>
      <c r="F100" s="10">
        <f>SUM(F96:F99)</f>
        <v>156308</v>
      </c>
      <c r="G100" s="10">
        <f>SUM(G96:G99)</f>
        <v>156308</v>
      </c>
      <c r="H100" s="9"/>
      <c r="I100" s="10">
        <f>SUM(I96:I99)</f>
        <v>0</v>
      </c>
    </row>
    <row r="101" spans="1:10" ht="38.25" x14ac:dyDescent="0.2">
      <c r="A101" s="106" t="s">
        <v>56</v>
      </c>
      <c r="B101" s="97" t="s">
        <v>57</v>
      </c>
      <c r="C101" s="80" t="s">
        <v>98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10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10" ht="25.5" x14ac:dyDescent="0.2">
      <c r="A103" s="103"/>
      <c r="B103" s="98"/>
      <c r="C103" s="80"/>
      <c r="D103" s="7" t="s">
        <v>9</v>
      </c>
      <c r="E103" s="8">
        <v>3985404.08</v>
      </c>
      <c r="F103" s="8">
        <v>3332000</v>
      </c>
      <c r="G103" s="8">
        <v>3509000</v>
      </c>
      <c r="H103" s="7"/>
    </row>
    <row r="104" spans="1:10" ht="42" customHeight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10" x14ac:dyDescent="0.2">
      <c r="A105" s="104"/>
      <c r="B105" s="99"/>
      <c r="C105" s="81"/>
      <c r="D105" s="9" t="s">
        <v>10</v>
      </c>
      <c r="E105" s="10">
        <f>SUM(E101:E104)</f>
        <v>3985404.08</v>
      </c>
      <c r="F105" s="10">
        <f>SUM(F101:F104)</f>
        <v>3332000</v>
      </c>
      <c r="G105" s="10">
        <f>SUM(G101:G104)</f>
        <v>3509000</v>
      </c>
      <c r="H105" s="9"/>
      <c r="I105" s="10">
        <f>SUM(I101:I104)</f>
        <v>0</v>
      </c>
    </row>
    <row r="106" spans="1:10" ht="38.25" x14ac:dyDescent="0.2">
      <c r="A106" s="106" t="s">
        <v>58</v>
      </c>
      <c r="B106" s="97" t="s">
        <v>59</v>
      </c>
      <c r="C106" s="80" t="s">
        <v>99</v>
      </c>
      <c r="D106" s="7" t="s">
        <v>7</v>
      </c>
      <c r="E106" s="21">
        <v>0</v>
      </c>
      <c r="F106" s="21">
        <v>0</v>
      </c>
      <c r="G106" s="21">
        <v>0</v>
      </c>
      <c r="H106" s="7"/>
    </row>
    <row r="107" spans="1:10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  <c r="J107" s="51"/>
    </row>
    <row r="108" spans="1:10" ht="25.5" x14ac:dyDescent="0.2">
      <c r="A108" s="103"/>
      <c r="B108" s="98"/>
      <c r="C108" s="80"/>
      <c r="D108" s="7" t="s">
        <v>9</v>
      </c>
      <c r="E108" s="8">
        <v>794339.31</v>
      </c>
      <c r="F108" s="8">
        <v>175000</v>
      </c>
      <c r="G108" s="8">
        <v>175000</v>
      </c>
      <c r="H108" s="7"/>
      <c r="I108">
        <v>130000</v>
      </c>
      <c r="J108" s="51"/>
    </row>
    <row r="109" spans="1:10" ht="40.5" customHeight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  <c r="J109" s="51"/>
    </row>
    <row r="110" spans="1:10" x14ac:dyDescent="0.2">
      <c r="A110" s="104"/>
      <c r="B110" s="99"/>
      <c r="C110" s="81"/>
      <c r="D110" s="9" t="s">
        <v>10</v>
      </c>
      <c r="E110" s="10">
        <f>SUM(E106:E109)</f>
        <v>794339.31</v>
      </c>
      <c r="F110" s="10">
        <f>SUM(F106:F109)</f>
        <v>175000</v>
      </c>
      <c r="G110" s="10">
        <f>SUM(G106:G109)</f>
        <v>175000</v>
      </c>
      <c r="H110" s="9"/>
      <c r="I110" s="10">
        <f>SUM(I106:I109)</f>
        <v>130000</v>
      </c>
    </row>
    <row r="111" spans="1:10" ht="38.25" x14ac:dyDescent="0.2">
      <c r="A111" s="106" t="s">
        <v>60</v>
      </c>
      <c r="B111" s="97" t="s">
        <v>62</v>
      </c>
      <c r="C111" s="80" t="s">
        <v>100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10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1541000</v>
      </c>
      <c r="F113" s="8">
        <v>1843000</v>
      </c>
      <c r="G113" s="8">
        <v>1541000</v>
      </c>
      <c r="H113" s="7"/>
    </row>
    <row r="114" spans="1:9" ht="38.25" customHeight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1541000</v>
      </c>
      <c r="F115" s="10">
        <f>SUM(F111:F114)</f>
        <v>1843000</v>
      </c>
      <c r="G115" s="10">
        <f>SUM(G111:G114)</f>
        <v>1541000</v>
      </c>
      <c r="H115" s="9"/>
      <c r="I115" s="10">
        <f>SUM(I111:I114)</f>
        <v>0</v>
      </c>
    </row>
    <row r="116" spans="1:9" ht="38.25" x14ac:dyDescent="0.2">
      <c r="A116" s="106" t="s">
        <v>61</v>
      </c>
      <c r="B116" s="97" t="s">
        <v>63</v>
      </c>
      <c r="C116" s="80" t="s">
        <v>100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0</v>
      </c>
      <c r="F118" s="8">
        <v>0</v>
      </c>
      <c r="G118" s="8">
        <v>0</v>
      </c>
      <c r="H118" s="7"/>
    </row>
    <row r="119" spans="1:9" ht="38.25" customHeight="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0</v>
      </c>
      <c r="F120" s="10">
        <f>SUM(F116:F119)</f>
        <v>0</v>
      </c>
      <c r="G120" s="10">
        <f>SUM(G116:G119)</f>
        <v>0</v>
      </c>
      <c r="H120" s="9"/>
      <c r="I120" s="10">
        <f>SUM(I116:I119)</f>
        <v>0</v>
      </c>
    </row>
    <row r="121" spans="1:9" ht="38.25" x14ac:dyDescent="0.2">
      <c r="A121" s="74" t="s">
        <v>129</v>
      </c>
      <c r="B121" s="97" t="s">
        <v>132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74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74"/>
      <c r="B123" s="98"/>
      <c r="C123" s="80"/>
      <c r="D123" s="7" t="s">
        <v>9</v>
      </c>
      <c r="E123" s="8">
        <v>88177</v>
      </c>
      <c r="F123" s="8">
        <v>0</v>
      </c>
      <c r="G123" s="8">
        <v>0</v>
      </c>
      <c r="H123" s="7"/>
    </row>
    <row r="124" spans="1:9" ht="38.25" customHeight="1" x14ac:dyDescent="0.2">
      <c r="A124" s="74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74"/>
      <c r="B125" s="99"/>
      <c r="C125" s="81"/>
      <c r="D125" s="9" t="s">
        <v>10</v>
      </c>
      <c r="E125" s="10">
        <f>SUM(E121:E124)</f>
        <v>88177</v>
      </c>
      <c r="F125" s="10">
        <f>SUM(F121:F124)</f>
        <v>0</v>
      </c>
      <c r="G125" s="10">
        <f>SUM(G121:G124)</f>
        <v>0</v>
      </c>
      <c r="H125" s="9"/>
      <c r="I125" s="10">
        <f>SUM(I121:I124)</f>
        <v>0</v>
      </c>
    </row>
    <row r="126" spans="1:9" ht="38.25" x14ac:dyDescent="0.2">
      <c r="A126" s="73" t="s">
        <v>64</v>
      </c>
      <c r="B126" s="97" t="s">
        <v>69</v>
      </c>
      <c r="C126" s="80"/>
      <c r="D126" s="7" t="s">
        <v>7</v>
      </c>
      <c r="E126" s="8">
        <f t="shared" ref="E126:G129" si="9">E131+E136+E141+E146</f>
        <v>14034931</v>
      </c>
      <c r="F126" s="8">
        <f t="shared" si="9"/>
        <v>12607415</v>
      </c>
      <c r="G126" s="8">
        <f t="shared" si="9"/>
        <v>12887915</v>
      </c>
      <c r="H126" s="7"/>
      <c r="I126" s="8">
        <f t="shared" ref="I126:I129" si="10">I131+I136+I141+I146</f>
        <v>0</v>
      </c>
    </row>
    <row r="127" spans="1:9" ht="38.25" x14ac:dyDescent="0.2">
      <c r="A127" s="3" t="s">
        <v>0</v>
      </c>
      <c r="B127" s="98"/>
      <c r="C127" s="80"/>
      <c r="D127" s="7" t="s">
        <v>8</v>
      </c>
      <c r="E127" s="8">
        <f t="shared" si="9"/>
        <v>83795.45</v>
      </c>
      <c r="F127" s="8">
        <f t="shared" si="9"/>
        <v>394030.24</v>
      </c>
      <c r="G127" s="8">
        <f t="shared" si="9"/>
        <v>269263.40000000002</v>
      </c>
      <c r="H127" s="7"/>
      <c r="I127" s="8">
        <f t="shared" si="10"/>
        <v>0</v>
      </c>
    </row>
    <row r="128" spans="1:9" ht="25.5" x14ac:dyDescent="0.2">
      <c r="A128" s="3" t="s">
        <v>0</v>
      </c>
      <c r="B128" s="98"/>
      <c r="C128" s="80"/>
      <c r="D128" s="7" t="s">
        <v>9</v>
      </c>
      <c r="E128" s="8">
        <f t="shared" si="9"/>
        <v>2629039.62</v>
      </c>
      <c r="F128" s="8">
        <f t="shared" si="9"/>
        <v>2054930</v>
      </c>
      <c r="G128" s="8">
        <f t="shared" si="9"/>
        <v>2054930</v>
      </c>
      <c r="H128" s="7"/>
      <c r="I128" s="8">
        <f t="shared" si="10"/>
        <v>0</v>
      </c>
    </row>
    <row r="129" spans="1:9" ht="38.25" customHeight="1" x14ac:dyDescent="0.2">
      <c r="A129" s="3" t="s">
        <v>0</v>
      </c>
      <c r="B129" s="98"/>
      <c r="C129" s="80"/>
      <c r="D129" s="20" t="s">
        <v>105</v>
      </c>
      <c r="E129" s="8">
        <f t="shared" si="9"/>
        <v>0</v>
      </c>
      <c r="F129" s="8">
        <f t="shared" si="9"/>
        <v>0</v>
      </c>
      <c r="G129" s="8">
        <f t="shared" si="9"/>
        <v>0</v>
      </c>
      <c r="H129" s="7"/>
      <c r="I129" s="8">
        <f t="shared" si="10"/>
        <v>0</v>
      </c>
    </row>
    <row r="130" spans="1:9" x14ac:dyDescent="0.2">
      <c r="A130" s="5" t="s">
        <v>0</v>
      </c>
      <c r="B130" s="99"/>
      <c r="C130" s="81"/>
      <c r="D130" s="18" t="s">
        <v>10</v>
      </c>
      <c r="E130" s="19">
        <f>SUM(E126:E129)</f>
        <v>16747766.07</v>
      </c>
      <c r="F130" s="19">
        <f>SUM(F126:F129)</f>
        <v>15056375.24</v>
      </c>
      <c r="G130" s="19">
        <f>SUM(G126:G129)</f>
        <v>15212108.4</v>
      </c>
      <c r="H130" s="18"/>
      <c r="I130" s="19">
        <f>SUM(I126:I129)</f>
        <v>0</v>
      </c>
    </row>
    <row r="131" spans="1:9" ht="38.25" x14ac:dyDescent="0.2">
      <c r="A131" s="73" t="s">
        <v>65</v>
      </c>
      <c r="B131" s="97" t="s">
        <v>70</v>
      </c>
      <c r="C131" s="80" t="s">
        <v>93</v>
      </c>
      <c r="D131" s="7" t="s">
        <v>7</v>
      </c>
      <c r="E131" s="8">
        <v>13320383.5</v>
      </c>
      <c r="F131" s="8">
        <v>12556415</v>
      </c>
      <c r="G131" s="8">
        <v>12836915</v>
      </c>
      <c r="H131" s="7"/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x14ac:dyDescent="0.2">
      <c r="A133" s="3" t="s">
        <v>0</v>
      </c>
      <c r="B133" s="98"/>
      <c r="C133" s="80"/>
      <c r="D133" s="7" t="s">
        <v>9</v>
      </c>
      <c r="E133" s="8"/>
      <c r="F133" s="8"/>
      <c r="G133" s="8"/>
      <c r="H133" s="7"/>
    </row>
    <row r="134" spans="1:9" ht="41.25" customHeight="1" x14ac:dyDescent="0.2">
      <c r="A134" s="3" t="s">
        <v>0</v>
      </c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x14ac:dyDescent="0.2">
      <c r="A135" s="5" t="s">
        <v>0</v>
      </c>
      <c r="B135" s="99"/>
      <c r="C135" s="81"/>
      <c r="D135" s="9" t="s">
        <v>10</v>
      </c>
      <c r="E135" s="10">
        <f>SUM(E131:E134)</f>
        <v>13320383.5</v>
      </c>
      <c r="F135" s="10">
        <f>SUM(F131:F134)</f>
        <v>12556415</v>
      </c>
      <c r="G135" s="10">
        <f>SUM(G131:G134)</f>
        <v>12836915</v>
      </c>
      <c r="H135" s="9"/>
      <c r="I135" s="10">
        <f>SUM(I131:I134)</f>
        <v>0</v>
      </c>
    </row>
    <row r="136" spans="1:9" ht="38.25" x14ac:dyDescent="0.2">
      <c r="A136" s="106" t="s">
        <v>66</v>
      </c>
      <c r="B136" s="97" t="s">
        <v>71</v>
      </c>
      <c r="C136" s="80" t="s">
        <v>93</v>
      </c>
      <c r="D136" s="7" t="s">
        <v>7</v>
      </c>
      <c r="E136" s="8">
        <v>69000</v>
      </c>
      <c r="F136" s="8">
        <v>51000</v>
      </c>
      <c r="G136" s="8">
        <v>51000</v>
      </c>
      <c r="H136" s="7"/>
      <c r="I136" s="60"/>
    </row>
    <row r="137" spans="1:9" ht="38.25" x14ac:dyDescent="0.2">
      <c r="A137" s="103"/>
      <c r="B137" s="98"/>
      <c r="C137" s="80"/>
      <c r="D137" s="7" t="s">
        <v>8</v>
      </c>
      <c r="E137" s="8">
        <v>83795.45</v>
      </c>
      <c r="F137" s="8">
        <v>394030.24</v>
      </c>
      <c r="G137" s="8">
        <v>269263.40000000002</v>
      </c>
      <c r="H137" s="7"/>
    </row>
    <row r="138" spans="1:9" ht="25.5" x14ac:dyDescent="0.2">
      <c r="A138" s="103"/>
      <c r="B138" s="98"/>
      <c r="C138" s="80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9" ht="39" customHeight="1" x14ac:dyDescent="0.2">
      <c r="A139" s="103"/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104"/>
      <c r="B140" s="99"/>
      <c r="C140" s="81"/>
      <c r="D140" s="9" t="s">
        <v>10</v>
      </c>
      <c r="E140" s="10">
        <f>SUM(E136:E139)</f>
        <v>152795.45000000001</v>
      </c>
      <c r="F140" s="10">
        <f>SUM(F136:F139)</f>
        <v>445030.24</v>
      </c>
      <c r="G140" s="10">
        <f>SUM(G136:G139)</f>
        <v>320263.40000000002</v>
      </c>
      <c r="H140" s="9"/>
      <c r="I140" s="10">
        <f>SUM(I136:I139)</f>
        <v>0</v>
      </c>
    </row>
    <row r="141" spans="1:9" ht="38.25" x14ac:dyDescent="0.2">
      <c r="A141" s="106" t="s">
        <v>67</v>
      </c>
      <c r="B141" s="97" t="s">
        <v>72</v>
      </c>
      <c r="C141" s="80" t="s">
        <v>98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9" ht="38.25" x14ac:dyDescent="0.2">
      <c r="A142" s="103"/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x14ac:dyDescent="0.2">
      <c r="A143" s="103"/>
      <c r="B143" s="98"/>
      <c r="C143" s="80"/>
      <c r="D143" s="7" t="s">
        <v>9</v>
      </c>
      <c r="E143" s="8">
        <v>2370820.62</v>
      </c>
      <c r="F143" s="8">
        <v>1796711</v>
      </c>
      <c r="G143" s="8">
        <v>1796711</v>
      </c>
      <c r="H143" s="7"/>
    </row>
    <row r="144" spans="1:9" ht="37.5" customHeight="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10" x14ac:dyDescent="0.2">
      <c r="A145" s="104"/>
      <c r="B145" s="99"/>
      <c r="C145" s="81"/>
      <c r="D145" s="9" t="s">
        <v>10</v>
      </c>
      <c r="E145" s="10">
        <f>SUM(E141:E144)</f>
        <v>2370820.62</v>
      </c>
      <c r="F145" s="10">
        <f>SUM(F141:F144)</f>
        <v>1796711</v>
      </c>
      <c r="G145" s="10">
        <f>SUM(G141:G144)</f>
        <v>1796711</v>
      </c>
      <c r="H145" s="9"/>
      <c r="I145" s="10">
        <f>SUM(I141:I144)</f>
        <v>0</v>
      </c>
    </row>
    <row r="146" spans="1:10" ht="38.25" x14ac:dyDescent="0.2">
      <c r="A146" s="106" t="s">
        <v>68</v>
      </c>
      <c r="B146" s="107" t="s">
        <v>87</v>
      </c>
      <c r="C146" s="80" t="s">
        <v>101</v>
      </c>
      <c r="D146" s="7" t="s">
        <v>7</v>
      </c>
      <c r="E146" s="8">
        <v>645547.5</v>
      </c>
      <c r="F146" s="8"/>
      <c r="G146" s="8"/>
      <c r="H146" s="7"/>
    </row>
    <row r="147" spans="1:10" ht="38.25" x14ac:dyDescent="0.2">
      <c r="A147" s="103"/>
      <c r="B147" s="10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10" ht="25.5" x14ac:dyDescent="0.2">
      <c r="A148" s="103"/>
      <c r="B148" s="108"/>
      <c r="C148" s="80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10" ht="39" customHeight="1" x14ac:dyDescent="0.2">
      <c r="A149" s="103"/>
      <c r="B149" s="10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10" x14ac:dyDescent="0.2">
      <c r="A150" s="104"/>
      <c r="B150" s="109"/>
      <c r="C150" s="81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  <c r="I150" s="10">
        <f>SUM(I146:I149)</f>
        <v>0</v>
      </c>
    </row>
    <row r="151" spans="1:10" ht="38.25" x14ac:dyDescent="0.2">
      <c r="A151" s="73" t="s">
        <v>73</v>
      </c>
      <c r="B151" s="97" t="s">
        <v>75</v>
      </c>
      <c r="C151" s="80"/>
      <c r="D151" s="7" t="s">
        <v>7</v>
      </c>
      <c r="E151" s="8">
        <f t="shared" ref="E151:G154" si="11">E156</f>
        <v>0</v>
      </c>
      <c r="F151" s="8">
        <f t="shared" si="11"/>
        <v>0</v>
      </c>
      <c r="G151" s="8">
        <f t="shared" si="11"/>
        <v>0</v>
      </c>
      <c r="H151" s="7"/>
    </row>
    <row r="152" spans="1:10" ht="38.25" x14ac:dyDescent="0.2">
      <c r="A152" s="3" t="s">
        <v>0</v>
      </c>
      <c r="B152" s="98"/>
      <c r="C152" s="80"/>
      <c r="D152" s="7" t="s">
        <v>8</v>
      </c>
      <c r="E152" s="8">
        <f t="shared" si="11"/>
        <v>0</v>
      </c>
      <c r="F152" s="8">
        <f t="shared" si="11"/>
        <v>0</v>
      </c>
      <c r="G152" s="8">
        <f t="shared" si="11"/>
        <v>0</v>
      </c>
      <c r="H152" s="7"/>
    </row>
    <row r="153" spans="1:10" ht="25.5" x14ac:dyDescent="0.2">
      <c r="A153" s="3" t="s">
        <v>0</v>
      </c>
      <c r="B153" s="98"/>
      <c r="C153" s="80"/>
      <c r="D153" s="7" t="s">
        <v>9</v>
      </c>
      <c r="E153" s="8">
        <f>E158</f>
        <v>926580.92</v>
      </c>
      <c r="F153" s="8">
        <f t="shared" si="11"/>
        <v>812000</v>
      </c>
      <c r="G153" s="8">
        <f t="shared" si="11"/>
        <v>812000</v>
      </c>
      <c r="H153" s="7"/>
      <c r="I153" s="8">
        <f>I158</f>
        <v>0</v>
      </c>
    </row>
    <row r="154" spans="1:10" ht="40.5" customHeight="1" x14ac:dyDescent="0.2">
      <c r="A154" s="3" t="s">
        <v>0</v>
      </c>
      <c r="B154" s="98"/>
      <c r="C154" s="80"/>
      <c r="D154" s="20" t="s">
        <v>105</v>
      </c>
      <c r="E154" s="8">
        <f t="shared" si="11"/>
        <v>0</v>
      </c>
      <c r="F154" s="8">
        <f t="shared" si="11"/>
        <v>0</v>
      </c>
      <c r="G154" s="8">
        <f t="shared" si="11"/>
        <v>0</v>
      </c>
      <c r="H154" s="7"/>
    </row>
    <row r="155" spans="1:10" x14ac:dyDescent="0.2">
      <c r="A155" s="5" t="s">
        <v>0</v>
      </c>
      <c r="B155" s="99"/>
      <c r="C155" s="81"/>
      <c r="D155" s="18" t="s">
        <v>10</v>
      </c>
      <c r="E155" s="19">
        <f>SUM(E151:E154)</f>
        <v>926580.92</v>
      </c>
      <c r="F155" s="19">
        <f>SUM(F151:F154)</f>
        <v>812000</v>
      </c>
      <c r="G155" s="19">
        <f>SUM(G151:G154)</f>
        <v>812000</v>
      </c>
      <c r="H155" s="18"/>
      <c r="I155" s="19">
        <f>SUM(I151:I154)</f>
        <v>0</v>
      </c>
    </row>
    <row r="156" spans="1:10" ht="38.25" x14ac:dyDescent="0.2">
      <c r="A156" s="73" t="s">
        <v>74</v>
      </c>
      <c r="B156" s="97" t="s">
        <v>76</v>
      </c>
      <c r="C156" s="80" t="s">
        <v>102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10" ht="38.25" x14ac:dyDescent="0.2">
      <c r="A157" s="3" t="s">
        <v>0</v>
      </c>
      <c r="B157" s="9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  <c r="J157" s="51"/>
    </row>
    <row r="158" spans="1:10" ht="25.5" x14ac:dyDescent="0.2">
      <c r="A158" s="3" t="s">
        <v>0</v>
      </c>
      <c r="B158" s="98"/>
      <c r="C158" s="80"/>
      <c r="D158" s="7" t="s">
        <v>9</v>
      </c>
      <c r="E158" s="8">
        <v>926580.92</v>
      </c>
      <c r="F158" s="8">
        <v>812000</v>
      </c>
      <c r="G158" s="8">
        <v>812000</v>
      </c>
      <c r="H158" s="7"/>
      <c r="J158" s="51"/>
    </row>
    <row r="159" spans="1:10" ht="40.5" customHeight="1" x14ac:dyDescent="0.2">
      <c r="A159" s="3" t="s">
        <v>0</v>
      </c>
      <c r="B159" s="9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  <c r="J159" s="51"/>
    </row>
    <row r="160" spans="1:10" x14ac:dyDescent="0.2">
      <c r="A160" s="5" t="s">
        <v>0</v>
      </c>
      <c r="B160" s="99"/>
      <c r="C160" s="81"/>
      <c r="D160" s="9" t="s">
        <v>10</v>
      </c>
      <c r="E160" s="10">
        <f>SUM(E156:E159)</f>
        <v>926580.92</v>
      </c>
      <c r="F160" s="10">
        <f>SUM(F156:F159)</f>
        <v>812000</v>
      </c>
      <c r="G160" s="10">
        <f>SUM(G156:G159)</f>
        <v>812000</v>
      </c>
      <c r="H160" s="9"/>
      <c r="I160" s="10">
        <f>SUM(I156:I159)</f>
        <v>0</v>
      </c>
    </row>
    <row r="161" spans="1:9" ht="38.25" x14ac:dyDescent="0.2">
      <c r="A161" s="73" t="s">
        <v>77</v>
      </c>
      <c r="B161" s="97" t="s">
        <v>81</v>
      </c>
      <c r="C161" s="80"/>
      <c r="D161" s="7" t="s">
        <v>7</v>
      </c>
      <c r="E161" s="8">
        <f>E166+E171+E176+E181</f>
        <v>347080</v>
      </c>
      <c r="F161" s="8">
        <f t="shared" ref="F161:G162" si="12">F166+F171</f>
        <v>295980</v>
      </c>
      <c r="G161" s="8">
        <f t="shared" si="12"/>
        <v>295980</v>
      </c>
      <c r="H161" s="7"/>
      <c r="I161" s="8">
        <f>I166+I171+I176+I181</f>
        <v>0</v>
      </c>
    </row>
    <row r="162" spans="1:9" ht="38.25" x14ac:dyDescent="0.2">
      <c r="A162" s="3" t="s">
        <v>0</v>
      </c>
      <c r="B162" s="98"/>
      <c r="C162" s="80"/>
      <c r="D162" s="7" t="s">
        <v>8</v>
      </c>
      <c r="E162" s="8">
        <f>E167+E172+E177+E182</f>
        <v>0</v>
      </c>
      <c r="F162" s="8">
        <f t="shared" si="12"/>
        <v>0</v>
      </c>
      <c r="G162" s="8">
        <f t="shared" si="12"/>
        <v>0</v>
      </c>
      <c r="H162" s="7"/>
      <c r="I162" s="8">
        <f>I167+I172+I177+I182</f>
        <v>0</v>
      </c>
    </row>
    <row r="163" spans="1:9" ht="25.5" x14ac:dyDescent="0.2">
      <c r="A163" s="3" t="s">
        <v>0</v>
      </c>
      <c r="B163" s="98"/>
      <c r="C163" s="80"/>
      <c r="D163" s="7" t="s">
        <v>9</v>
      </c>
      <c r="E163" s="8">
        <f>E168+E173+E178+E183</f>
        <v>16645369.479999999</v>
      </c>
      <c r="F163" s="8">
        <f>F168+F173+F178</f>
        <v>15853620</v>
      </c>
      <c r="G163" s="8">
        <f>G168+G173+G178</f>
        <v>17363100</v>
      </c>
      <c r="H163" s="7"/>
      <c r="I163" s="8">
        <f>I168+I173+I178+I183</f>
        <v>0</v>
      </c>
    </row>
    <row r="164" spans="1:9" ht="40.5" customHeight="1" x14ac:dyDescent="0.2">
      <c r="A164" s="3" t="s">
        <v>0</v>
      </c>
      <c r="B164" s="98"/>
      <c r="C164" s="80"/>
      <c r="D164" s="20" t="s">
        <v>105</v>
      </c>
      <c r="E164" s="8">
        <f>E169+E174+E179+E184</f>
        <v>940580.54</v>
      </c>
      <c r="F164" s="8">
        <f t="shared" ref="F164:G164" si="13">F169+F174</f>
        <v>816500</v>
      </c>
      <c r="G164" s="8">
        <f t="shared" si="13"/>
        <v>816500</v>
      </c>
      <c r="H164" s="7"/>
      <c r="I164" s="8">
        <f>I169+I174+I179+I184</f>
        <v>0</v>
      </c>
    </row>
    <row r="165" spans="1:9" x14ac:dyDescent="0.2">
      <c r="A165" s="5" t="s">
        <v>0</v>
      </c>
      <c r="B165" s="99"/>
      <c r="C165" s="81"/>
      <c r="D165" s="18" t="s">
        <v>10</v>
      </c>
      <c r="E165" s="19">
        <f>SUM(E161:E164)</f>
        <v>17933030.019999996</v>
      </c>
      <c r="F165" s="19">
        <f>SUM(F161:F164)</f>
        <v>16966100</v>
      </c>
      <c r="G165" s="19">
        <f>SUM(G161:G164)</f>
        <v>18475580</v>
      </c>
      <c r="H165" s="18"/>
      <c r="I165" s="19">
        <f>SUM(I161:I164)</f>
        <v>0</v>
      </c>
    </row>
    <row r="166" spans="1:9" ht="38.25" x14ac:dyDescent="0.2">
      <c r="A166" s="73" t="s">
        <v>78</v>
      </c>
      <c r="B166" s="97" t="s">
        <v>104</v>
      </c>
      <c r="C166" s="80" t="s">
        <v>103</v>
      </c>
      <c r="D166" s="7" t="s">
        <v>7</v>
      </c>
      <c r="E166" s="8"/>
      <c r="F166" s="8"/>
      <c r="G166" s="8"/>
      <c r="H166" s="7"/>
    </row>
    <row r="167" spans="1:9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9" ht="25.5" x14ac:dyDescent="0.2">
      <c r="A168" s="3" t="s">
        <v>0</v>
      </c>
      <c r="B168" s="98"/>
      <c r="C168" s="80"/>
      <c r="D168" s="7" t="s">
        <v>9</v>
      </c>
      <c r="E168" s="8">
        <v>14169236.289999999</v>
      </c>
      <c r="F168" s="8">
        <v>13536120</v>
      </c>
      <c r="G168" s="8">
        <v>15045600</v>
      </c>
      <c r="H168" s="7"/>
    </row>
    <row r="169" spans="1:9" ht="39.75" customHeight="1" x14ac:dyDescent="0.2">
      <c r="A169" s="3" t="s">
        <v>0</v>
      </c>
      <c r="B169" s="98"/>
      <c r="C169" s="80"/>
      <c r="D169" s="20" t="s">
        <v>105</v>
      </c>
      <c r="E169" s="21">
        <v>940580.54</v>
      </c>
      <c r="F169" s="21">
        <v>816500</v>
      </c>
      <c r="G169" s="21">
        <v>816500</v>
      </c>
      <c r="H169" s="7"/>
    </row>
    <row r="170" spans="1:9" x14ac:dyDescent="0.2">
      <c r="A170" s="5" t="s">
        <v>0</v>
      </c>
      <c r="B170" s="99"/>
      <c r="C170" s="81"/>
      <c r="D170" s="9" t="s">
        <v>10</v>
      </c>
      <c r="E170" s="10">
        <f>SUM(E166:E169)</f>
        <v>15109816.829999998</v>
      </c>
      <c r="F170" s="10">
        <f>SUM(F166:F169)</f>
        <v>14352620</v>
      </c>
      <c r="G170" s="10">
        <f>SUM(G166:G169)</f>
        <v>15862100</v>
      </c>
      <c r="H170" s="9"/>
      <c r="I170" s="10">
        <f>SUM(I166:I169)</f>
        <v>0</v>
      </c>
    </row>
    <row r="171" spans="1:9" ht="38.25" x14ac:dyDescent="0.2">
      <c r="A171" s="106" t="s">
        <v>79</v>
      </c>
      <c r="B171" s="97" t="s">
        <v>83</v>
      </c>
      <c r="C171" s="80" t="s">
        <v>103</v>
      </c>
      <c r="D171" s="7" t="s">
        <v>7</v>
      </c>
      <c r="E171" s="8">
        <v>294580</v>
      </c>
      <c r="F171" s="8">
        <v>295980</v>
      </c>
      <c r="G171" s="8">
        <v>295980</v>
      </c>
      <c r="H171" s="7"/>
    </row>
    <row r="172" spans="1:9" ht="38.25" x14ac:dyDescent="0.2">
      <c r="A172" s="103"/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9" ht="25.5" x14ac:dyDescent="0.2">
      <c r="A173" s="103"/>
      <c r="B173" s="98"/>
      <c r="C173" s="80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9" ht="41.25" customHeight="1" x14ac:dyDescent="0.2">
      <c r="A174" s="103"/>
      <c r="B174" s="98"/>
      <c r="C174" s="80"/>
      <c r="D174" s="20" t="s">
        <v>105</v>
      </c>
      <c r="E174" s="8">
        <v>0</v>
      </c>
      <c r="F174" s="8">
        <v>0</v>
      </c>
      <c r="G174" s="8">
        <v>0</v>
      </c>
      <c r="H174" s="7"/>
    </row>
    <row r="175" spans="1:9" x14ac:dyDescent="0.2">
      <c r="A175" s="104"/>
      <c r="B175" s="99"/>
      <c r="C175" s="81"/>
      <c r="D175" s="9" t="s">
        <v>10</v>
      </c>
      <c r="E175" s="10">
        <f>SUM(E171:E174)</f>
        <v>294580</v>
      </c>
      <c r="F175" s="10">
        <f>SUM(F171:F174)</f>
        <v>295980</v>
      </c>
      <c r="G175" s="10">
        <f>SUM(G171:G174)</f>
        <v>295980</v>
      </c>
      <c r="H175" s="9"/>
      <c r="I175" s="10">
        <f>SUM(I171:I174)</f>
        <v>0</v>
      </c>
    </row>
    <row r="176" spans="1:9" ht="38.25" x14ac:dyDescent="0.2">
      <c r="A176" s="106" t="s">
        <v>88</v>
      </c>
      <c r="B176" s="97" t="s">
        <v>89</v>
      </c>
      <c r="C176" s="80" t="s">
        <v>98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2453633.19</v>
      </c>
      <c r="F178" s="8">
        <v>2317500</v>
      </c>
      <c r="G178" s="8">
        <v>2317500</v>
      </c>
      <c r="H178" s="7"/>
    </row>
    <row r="179" spans="1:9" ht="38.25" customHeight="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2453633.19</v>
      </c>
      <c r="F180" s="10">
        <f>SUM(F176:F179)</f>
        <v>2317500</v>
      </c>
      <c r="G180" s="10">
        <f>SUM(G176:G179)</f>
        <v>2317500</v>
      </c>
      <c r="H180" s="9"/>
      <c r="I180" s="10">
        <f>SUM(I176:I179)</f>
        <v>0</v>
      </c>
    </row>
    <row r="181" spans="1:9" ht="38.25" x14ac:dyDescent="0.2">
      <c r="A181" s="106" t="s">
        <v>121</v>
      </c>
      <c r="B181" s="97" t="s">
        <v>122</v>
      </c>
      <c r="C181" s="80" t="s">
        <v>123</v>
      </c>
      <c r="D181" s="7" t="s">
        <v>7</v>
      </c>
      <c r="E181" s="8">
        <v>52500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22500</v>
      </c>
      <c r="F183" s="8"/>
      <c r="G183" s="8"/>
      <c r="H183" s="7"/>
    </row>
    <row r="184" spans="1:9" ht="39.75" customHeight="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75000</v>
      </c>
      <c r="F185" s="10">
        <f>SUM(F181:F184)</f>
        <v>0</v>
      </c>
      <c r="G185" s="10">
        <f>SUM(G181:G184)</f>
        <v>0</v>
      </c>
      <c r="H185" s="9"/>
      <c r="I185" s="10">
        <f>SUM(I181:I184)</f>
        <v>0</v>
      </c>
    </row>
    <row r="186" spans="1:9" ht="38.25" x14ac:dyDescent="0.2">
      <c r="A186" s="73" t="s">
        <v>80</v>
      </c>
      <c r="B186" s="97" t="s">
        <v>84</v>
      </c>
      <c r="C186" s="80"/>
      <c r="D186" s="7" t="s">
        <v>7</v>
      </c>
      <c r="E186" s="8">
        <f t="shared" ref="E186:G189" si="14">E191</f>
        <v>0</v>
      </c>
      <c r="F186" s="8">
        <f t="shared" si="14"/>
        <v>0</v>
      </c>
      <c r="G186" s="8">
        <f t="shared" si="14"/>
        <v>0</v>
      </c>
      <c r="H186" s="7"/>
    </row>
    <row r="187" spans="1:9" ht="38.25" x14ac:dyDescent="0.2">
      <c r="A187" s="3" t="s">
        <v>0</v>
      </c>
      <c r="B187" s="98"/>
      <c r="C187" s="80"/>
      <c r="D187" s="7" t="s">
        <v>8</v>
      </c>
      <c r="E187" s="8">
        <f t="shared" si="14"/>
        <v>0</v>
      </c>
      <c r="F187" s="8">
        <f t="shared" si="14"/>
        <v>0</v>
      </c>
      <c r="G187" s="8">
        <f t="shared" si="14"/>
        <v>0</v>
      </c>
      <c r="H187" s="7"/>
    </row>
    <row r="188" spans="1:9" ht="25.5" x14ac:dyDescent="0.2">
      <c r="A188" s="3" t="s">
        <v>0</v>
      </c>
      <c r="B188" s="98"/>
      <c r="C188" s="80"/>
      <c r="D188" s="7" t="s">
        <v>9</v>
      </c>
      <c r="E188" s="8">
        <f t="shared" si="14"/>
        <v>87413.8</v>
      </c>
      <c r="F188" s="8">
        <f t="shared" si="14"/>
        <v>115000</v>
      </c>
      <c r="G188" s="8">
        <f t="shared" si="14"/>
        <v>115000</v>
      </c>
      <c r="H188" s="7"/>
      <c r="I188">
        <f>I193</f>
        <v>0</v>
      </c>
    </row>
    <row r="189" spans="1:9" ht="40.5" customHeight="1" x14ac:dyDescent="0.2">
      <c r="A189" s="3" t="s">
        <v>0</v>
      </c>
      <c r="B189" s="98"/>
      <c r="C189" s="80"/>
      <c r="D189" s="20" t="s">
        <v>105</v>
      </c>
      <c r="E189" s="8">
        <f t="shared" si="14"/>
        <v>0</v>
      </c>
      <c r="F189" s="8">
        <f t="shared" si="14"/>
        <v>0</v>
      </c>
      <c r="G189" s="8">
        <f t="shared" si="14"/>
        <v>0</v>
      </c>
      <c r="H189" s="7"/>
    </row>
    <row r="190" spans="1:9" x14ac:dyDescent="0.2">
      <c r="A190" s="5" t="s">
        <v>0</v>
      </c>
      <c r="B190" s="99"/>
      <c r="C190" s="81"/>
      <c r="D190" s="18" t="s">
        <v>10</v>
      </c>
      <c r="E190" s="19">
        <f>SUM(E186:E189)</f>
        <v>87413.8</v>
      </c>
      <c r="F190" s="19">
        <f>SUM(F186:F189)</f>
        <v>115000</v>
      </c>
      <c r="G190" s="19">
        <f>SUM(G186:G189)</f>
        <v>115000</v>
      </c>
      <c r="H190" s="18"/>
      <c r="I190" s="19">
        <f>SUM(I186:I189)</f>
        <v>0</v>
      </c>
    </row>
    <row r="191" spans="1:9" ht="38.25" x14ac:dyDescent="0.2">
      <c r="A191" s="73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v>87413.8</v>
      </c>
      <c r="F193" s="8">
        <v>115000</v>
      </c>
      <c r="G193" s="8">
        <v>115000</v>
      </c>
      <c r="H193" s="7"/>
    </row>
    <row r="194" spans="1:9" ht="39" customHeight="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5" t="s">
        <v>0</v>
      </c>
      <c r="B195" s="99"/>
      <c r="C195" s="81"/>
      <c r="D195" s="9" t="s">
        <v>10</v>
      </c>
      <c r="E195" s="10">
        <f>SUM(E191:E194)</f>
        <v>87413.8</v>
      </c>
      <c r="F195" s="10">
        <f>SUM(F191:F194)</f>
        <v>115000</v>
      </c>
      <c r="G195" s="10">
        <f>SUM(G191:G194)</f>
        <v>115000</v>
      </c>
      <c r="H195" s="9"/>
      <c r="I195" s="10">
        <f>SUM(I191:I194)</f>
        <v>0</v>
      </c>
    </row>
  </sheetData>
  <mergeCells count="97">
    <mergeCell ref="B186:B190"/>
    <mergeCell ref="C186:C190"/>
    <mergeCell ref="B191:B195"/>
    <mergeCell ref="C191:C195"/>
    <mergeCell ref="A176:A180"/>
    <mergeCell ref="B176:B180"/>
    <mergeCell ref="C176:C180"/>
    <mergeCell ref="A181:A185"/>
    <mergeCell ref="B181:B185"/>
    <mergeCell ref="C181:C185"/>
    <mergeCell ref="B161:B165"/>
    <mergeCell ref="C161:C165"/>
    <mergeCell ref="B166:B170"/>
    <mergeCell ref="C166:C170"/>
    <mergeCell ref="A171:A175"/>
    <mergeCell ref="B171:B175"/>
    <mergeCell ref="C171:C175"/>
    <mergeCell ref="B156:B160"/>
    <mergeCell ref="C156:C160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B151:B155"/>
    <mergeCell ref="C151:C15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B121:B125"/>
    <mergeCell ref="C121:C12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ht="88.5" customHeight="1" x14ac:dyDescent="0.2">
      <c r="A1" t="s">
        <v>0</v>
      </c>
      <c r="D1" s="90" t="s">
        <v>138</v>
      </c>
      <c r="E1" s="91"/>
      <c r="F1" s="91"/>
      <c r="G1" s="91"/>
      <c r="H1" s="91"/>
    </row>
    <row r="2" spans="1:9" ht="65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39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E11+E46+E56+E66+E76+E126+E151+E161+E186</f>
        <v>15370245.199999999</v>
      </c>
      <c r="F6" s="8">
        <f t="shared" si="0"/>
        <v>13891629.199999999</v>
      </c>
      <c r="G6" s="8">
        <f t="shared" si="0"/>
        <v>14172129.199999999</v>
      </c>
      <c r="H6" s="8">
        <f>E6+F6+G6</f>
        <v>43434003.599999994</v>
      </c>
      <c r="I6" s="8">
        <f>I11+I46+I56+I66+I76+I126+I151+I161+I186</f>
        <v>-1400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688427.45</v>
      </c>
      <c r="F7" s="8">
        <f t="shared" si="0"/>
        <v>880118.24</v>
      </c>
      <c r="G7" s="8">
        <f t="shared" si="0"/>
        <v>774071.4</v>
      </c>
      <c r="H7" s="8">
        <f t="shared" ref="H7:H8" si="1">E7+F7+G7</f>
        <v>2342617.09</v>
      </c>
      <c r="I7" s="8">
        <f>I12+I47+I57+I67+I77+I127+I152+I162+I187</f>
        <v>-128249.37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53945822.479999989</v>
      </c>
      <c r="F8" s="8">
        <f t="shared" si="0"/>
        <v>50441872</v>
      </c>
      <c r="G8" s="8">
        <f t="shared" si="0"/>
        <v>51935452</v>
      </c>
      <c r="H8" s="8">
        <f t="shared" si="1"/>
        <v>156323146.47999999</v>
      </c>
      <c r="I8" s="8">
        <f>I13+I48+I58+I68+I78+I128+I153+I163+I188</f>
        <v>-81331.599999999904</v>
      </c>
    </row>
    <row r="9" spans="1:9" ht="38.25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940580.54</v>
      </c>
      <c r="F9" s="8">
        <f t="shared" si="0"/>
        <v>816500</v>
      </c>
      <c r="G9" s="8">
        <f t="shared" si="0"/>
        <v>816500</v>
      </c>
      <c r="H9" s="8">
        <f>SUM(E9:G9)</f>
        <v>2573580.54</v>
      </c>
      <c r="I9" s="8">
        <f>I14+I49+I59+I69+I79+I129+I154+I164+I189</f>
        <v>101080.54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70945075.670000002</v>
      </c>
      <c r="F10" s="17">
        <f>SUM(F6:F9)</f>
        <v>66030119.439999998</v>
      </c>
      <c r="G10" s="17">
        <f>SUM(G6:G9)</f>
        <v>67698152.599999994</v>
      </c>
      <c r="H10" s="17">
        <f>SUM(E10:G10)</f>
        <v>204673347.71000001</v>
      </c>
      <c r="I10" s="17">
        <f>SUM(I6:I9)</f>
        <v>-109900.42999999992</v>
      </c>
    </row>
    <row r="11" spans="1:9" ht="39" customHeight="1" x14ac:dyDescent="0.2">
      <c r="A11" s="66" t="s">
        <v>11</v>
      </c>
      <c r="B11" s="12" t="s">
        <v>22</v>
      </c>
      <c r="C11" s="80"/>
      <c r="D11" s="7" t="s">
        <v>7</v>
      </c>
      <c r="E11" s="8">
        <f t="shared" ref="E11:G14" si="2">E16+E21+E26+E31+E36+E41</f>
        <v>0</v>
      </c>
      <c r="F11" s="8">
        <f t="shared" si="2"/>
        <v>0</v>
      </c>
      <c r="G11" s="8">
        <f t="shared" si="2"/>
        <v>0</v>
      </c>
      <c r="H11" s="8">
        <f>H10-H9</f>
        <v>202099767.17000002</v>
      </c>
      <c r="I11" s="8">
        <f>I16+I21+I26+I31+I36+I41</f>
        <v>0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2"/>
        <v>604632</v>
      </c>
      <c r="F12" s="8">
        <f t="shared" si="2"/>
        <v>486088</v>
      </c>
      <c r="G12" s="8">
        <f t="shared" si="2"/>
        <v>504808</v>
      </c>
      <c r="H12" s="7"/>
      <c r="I12" s="8">
        <f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2"/>
        <v>24162458.079999998</v>
      </c>
      <c r="F13" s="8">
        <f t="shared" si="2"/>
        <v>23893120</v>
      </c>
      <c r="G13" s="8">
        <f t="shared" si="2"/>
        <v>24002220</v>
      </c>
      <c r="H13" s="7"/>
      <c r="I13" s="8">
        <f>I18+I23+I28+I33+I38+I43</f>
        <v>-284961.91999999998</v>
      </c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7"/>
      <c r="I14" s="8">
        <f t="shared" ref="I14" si="3">I19+I24+I29+I34+I39+I44</f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24767090.079999998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-284961.91999999998</v>
      </c>
    </row>
    <row r="16" spans="1:9" ht="42" customHeight="1" x14ac:dyDescent="0.2">
      <c r="A16" s="66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19163399.77</v>
      </c>
      <c r="F18" s="8">
        <v>19251910</v>
      </c>
      <c r="G18" s="8">
        <v>19251910</v>
      </c>
      <c r="H18" s="7"/>
      <c r="I18">
        <v>-393010.23</v>
      </c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19163399.77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-393010.23</v>
      </c>
    </row>
    <row r="21" spans="1:10" ht="39" customHeight="1" x14ac:dyDescent="0.2">
      <c r="A21" s="66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604632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604632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36.7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30" customHeight="1" x14ac:dyDescent="0.2">
      <c r="A28" s="82"/>
      <c r="B28" s="85"/>
      <c r="C28" s="88"/>
      <c r="D28" s="7" t="s">
        <v>9</v>
      </c>
      <c r="E28" s="8">
        <v>0</v>
      </c>
      <c r="F28" s="8">
        <v>15000</v>
      </c>
      <c r="G28" s="8">
        <v>15000</v>
      </c>
      <c r="H28" s="7"/>
      <c r="I28">
        <v>-15000</v>
      </c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0</v>
      </c>
      <c r="F30" s="10">
        <f>SUM(F26:F29)</f>
        <v>15000</v>
      </c>
      <c r="G30" s="10">
        <f>SUM(G26:G29)</f>
        <v>15000</v>
      </c>
      <c r="H30" s="9"/>
      <c r="I30" s="10">
        <f>SUM(I26:I29)</f>
        <v>-15000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>
        <v>240</v>
      </c>
    </row>
    <row r="33" spans="1:10" ht="29.25" customHeight="1" x14ac:dyDescent="0.2">
      <c r="A33" s="82"/>
      <c r="B33" s="95"/>
      <c r="C33" s="88"/>
      <c r="D33" s="7" t="s">
        <v>9</v>
      </c>
      <c r="E33" s="8">
        <v>1844977.36</v>
      </c>
      <c r="F33" s="8">
        <v>1765310</v>
      </c>
      <c r="G33" s="8">
        <v>1765310</v>
      </c>
      <c r="H33" s="7"/>
      <c r="I33">
        <v>29667.360000000001</v>
      </c>
      <c r="J33" s="25">
        <v>850</v>
      </c>
    </row>
    <row r="34" spans="1:10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0" ht="24" customHeight="1" x14ac:dyDescent="0.2">
      <c r="A35" s="83"/>
      <c r="B35" s="96"/>
      <c r="C35" s="89"/>
      <c r="D35" s="9" t="s">
        <v>10</v>
      </c>
      <c r="E35" s="10">
        <f>SUM(E31:E34)</f>
        <v>1844977.36</v>
      </c>
      <c r="F35" s="10">
        <f>SUM(F31:F34)</f>
        <v>1765310</v>
      </c>
      <c r="G35" s="10">
        <f>SUM(G31:G34)</f>
        <v>1765310</v>
      </c>
      <c r="H35" s="9"/>
      <c r="I35" s="10">
        <f>SUM(I31:I34)</f>
        <v>29667.360000000001</v>
      </c>
      <c r="J35" s="25"/>
    </row>
    <row r="36" spans="1:10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  <c r="J36" s="51"/>
    </row>
    <row r="37" spans="1:10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s="51"/>
    </row>
    <row r="38" spans="1:10" ht="26.25" customHeight="1" x14ac:dyDescent="0.2">
      <c r="A38" s="82"/>
      <c r="B38" s="95"/>
      <c r="C38" s="100"/>
      <c r="D38" s="7" t="s">
        <v>9</v>
      </c>
      <c r="E38" s="8">
        <v>2542380.9500000002</v>
      </c>
      <c r="F38" s="8">
        <v>2550900</v>
      </c>
      <c r="G38" s="8">
        <v>2660000</v>
      </c>
      <c r="H38" s="7"/>
      <c r="I38">
        <v>93380.95</v>
      </c>
      <c r="J38" s="51"/>
    </row>
    <row r="39" spans="1:10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  <c r="J39" s="51"/>
    </row>
    <row r="40" spans="1:10" ht="29.25" customHeight="1" x14ac:dyDescent="0.2">
      <c r="A40" s="83"/>
      <c r="B40" s="96"/>
      <c r="C40" s="101"/>
      <c r="D40" s="9" t="s">
        <v>10</v>
      </c>
      <c r="E40" s="10">
        <f>SUM(E36:E39)</f>
        <v>2542380.9500000002</v>
      </c>
      <c r="F40" s="10">
        <f>SUM(F36:F39)</f>
        <v>2550900</v>
      </c>
      <c r="G40" s="10">
        <f>SUM(G36:G39)</f>
        <v>2660000</v>
      </c>
      <c r="H40" s="9"/>
      <c r="I40" s="10">
        <f>SUM(I36:I39)</f>
        <v>93380.95</v>
      </c>
    </row>
    <row r="41" spans="1:10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0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0" ht="29.25" customHeight="1" x14ac:dyDescent="0.2">
      <c r="A43" s="82"/>
      <c r="B43" s="95"/>
      <c r="C43" s="88"/>
      <c r="D43" s="7" t="s">
        <v>9</v>
      </c>
      <c r="E43" s="8">
        <v>611700</v>
      </c>
      <c r="F43" s="8">
        <v>310000</v>
      </c>
      <c r="G43" s="8">
        <v>310000</v>
      </c>
      <c r="H43" s="7"/>
    </row>
    <row r="44" spans="1:10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0" ht="14.45" customHeight="1" x14ac:dyDescent="0.2">
      <c r="A45" s="83"/>
      <c r="B45" s="96"/>
      <c r="C45" s="89"/>
      <c r="D45" s="9" t="s">
        <v>10</v>
      </c>
      <c r="E45" s="10">
        <f>SUM(E41:E44)</f>
        <v>611700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0" ht="39.75" customHeight="1" x14ac:dyDescent="0.2">
      <c r="A46" s="66" t="s">
        <v>14</v>
      </c>
      <c r="B46" s="65" t="s">
        <v>36</v>
      </c>
      <c r="C46" s="80"/>
      <c r="D46" s="7" t="s">
        <v>7</v>
      </c>
      <c r="E46" s="8">
        <f t="shared" ref="E46:G49" si="4">E51</f>
        <v>0</v>
      </c>
      <c r="F46" s="8">
        <f t="shared" si="4"/>
        <v>0</v>
      </c>
      <c r="G46" s="8">
        <f t="shared" si="4"/>
        <v>0</v>
      </c>
      <c r="H46" s="7"/>
    </row>
    <row r="47" spans="1:10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4"/>
        <v>0</v>
      </c>
      <c r="F47" s="8">
        <f t="shared" si="4"/>
        <v>0</v>
      </c>
      <c r="G47" s="8">
        <f t="shared" si="4"/>
        <v>0</v>
      </c>
      <c r="H47" s="7"/>
    </row>
    <row r="48" spans="1:10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4"/>
        <v>656873.23</v>
      </c>
      <c r="F48" s="8">
        <f t="shared" si="4"/>
        <v>115000</v>
      </c>
      <c r="G48" s="8">
        <f t="shared" si="4"/>
        <v>115000</v>
      </c>
      <c r="H48" s="7"/>
      <c r="I48">
        <f>I53</f>
        <v>540873.23</v>
      </c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4"/>
        <v>0</v>
      </c>
      <c r="F49" s="8">
        <f t="shared" si="4"/>
        <v>0</v>
      </c>
      <c r="G49" s="8">
        <f t="shared" si="4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656873.23</v>
      </c>
      <c r="F50" s="19">
        <f>SUM(F46:F49)</f>
        <v>115000</v>
      </c>
      <c r="G50" s="19">
        <f>SUM(G46:G49)</f>
        <v>115000</v>
      </c>
      <c r="H50" s="18"/>
      <c r="I50" s="19">
        <f>SUM(I46:I49)</f>
        <v>540873.23</v>
      </c>
    </row>
    <row r="51" spans="1:9" ht="36.75" customHeight="1" x14ac:dyDescent="0.2">
      <c r="A51" s="66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656873.23</v>
      </c>
      <c r="F53" s="8">
        <v>115000</v>
      </c>
      <c r="G53" s="8">
        <v>115000</v>
      </c>
      <c r="H53" s="7"/>
      <c r="I53">
        <v>540873.23</v>
      </c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656873.23</v>
      </c>
      <c r="F55" s="10">
        <f>SUM(F51:F54)</f>
        <v>115000</v>
      </c>
      <c r="G55" s="10">
        <f>SUM(G51:G54)</f>
        <v>115000</v>
      </c>
      <c r="H55" s="9"/>
      <c r="I55" s="10">
        <f>SUM(I51:I54)</f>
        <v>540873.23</v>
      </c>
    </row>
    <row r="56" spans="1:9" ht="38.25" x14ac:dyDescent="0.2">
      <c r="A56" s="68" t="s">
        <v>38</v>
      </c>
      <c r="B56" s="97" t="s">
        <v>40</v>
      </c>
      <c r="C56" s="80"/>
      <c r="D56" s="7" t="s">
        <v>7</v>
      </c>
      <c r="E56" s="8">
        <f t="shared" ref="E56:G59" si="5">E61</f>
        <v>781740</v>
      </c>
      <c r="F56" s="8">
        <f t="shared" si="5"/>
        <v>781740</v>
      </c>
      <c r="G56" s="8">
        <f t="shared" si="5"/>
        <v>781740</v>
      </c>
      <c r="H56" s="7"/>
    </row>
    <row r="57" spans="1:9" ht="38.25" x14ac:dyDescent="0.2">
      <c r="A57" s="3" t="s">
        <v>0</v>
      </c>
      <c r="B57" s="98"/>
      <c r="C57" s="80"/>
      <c r="D57" s="7" t="s">
        <v>8</v>
      </c>
      <c r="E57" s="8">
        <f t="shared" si="5"/>
        <v>0</v>
      </c>
      <c r="F57" s="8">
        <f t="shared" si="5"/>
        <v>0</v>
      </c>
      <c r="G57" s="8">
        <f t="shared" si="5"/>
        <v>0</v>
      </c>
      <c r="H57" s="7"/>
    </row>
    <row r="58" spans="1:9" ht="25.5" x14ac:dyDescent="0.2">
      <c r="A58" s="3" t="s">
        <v>0</v>
      </c>
      <c r="B58" s="98"/>
      <c r="C58" s="80"/>
      <c r="D58" s="7" t="s">
        <v>9</v>
      </c>
      <c r="E58" s="8">
        <f t="shared" si="5"/>
        <v>50000</v>
      </c>
      <c r="F58" s="8">
        <f t="shared" si="5"/>
        <v>80000</v>
      </c>
      <c r="G58" s="8">
        <f t="shared" si="5"/>
        <v>80000</v>
      </c>
      <c r="H58" s="7"/>
      <c r="I58">
        <f>I63</f>
        <v>-30000</v>
      </c>
    </row>
    <row r="59" spans="1:9" ht="37.5" customHeight="1" x14ac:dyDescent="0.2">
      <c r="A59" s="3" t="s">
        <v>0</v>
      </c>
      <c r="B59" s="98"/>
      <c r="C59" s="80"/>
      <c r="D59" s="20" t="s">
        <v>105</v>
      </c>
      <c r="E59" s="8">
        <f t="shared" si="5"/>
        <v>0</v>
      </c>
      <c r="F59" s="8">
        <f t="shared" si="5"/>
        <v>0</v>
      </c>
      <c r="G59" s="8">
        <f t="shared" si="5"/>
        <v>0</v>
      </c>
      <c r="H59" s="7"/>
    </row>
    <row r="60" spans="1:9" x14ac:dyDescent="0.2">
      <c r="A60" s="5" t="s">
        <v>0</v>
      </c>
      <c r="B60" s="99"/>
      <c r="C60" s="81"/>
      <c r="D60" s="18" t="s">
        <v>10</v>
      </c>
      <c r="E60" s="19">
        <f>SUM(E56:E59)</f>
        <v>831740</v>
      </c>
      <c r="F60" s="19">
        <f>SUM(F56:F59)</f>
        <v>861740</v>
      </c>
      <c r="G60" s="19">
        <f>SUM(G56:G59)</f>
        <v>861740</v>
      </c>
      <c r="H60" s="18"/>
      <c r="I60" s="19">
        <f>SUM(I56:I59)</f>
        <v>-30000</v>
      </c>
    </row>
    <row r="61" spans="1:9" ht="38.25" x14ac:dyDescent="0.2">
      <c r="A61" s="68" t="s">
        <v>39</v>
      </c>
      <c r="B61" s="97" t="s">
        <v>41</v>
      </c>
      <c r="C61" s="80" t="s">
        <v>93</v>
      </c>
      <c r="D61" s="7" t="s">
        <v>7</v>
      </c>
      <c r="E61" s="8">
        <v>781740</v>
      </c>
      <c r="F61" s="8">
        <v>781740</v>
      </c>
      <c r="G61" s="8"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v>0</v>
      </c>
      <c r="F62" s="8">
        <v>0</v>
      </c>
      <c r="G62" s="8"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v>50000</v>
      </c>
      <c r="F63" s="8">
        <v>80000</v>
      </c>
      <c r="G63" s="8">
        <v>80000</v>
      </c>
      <c r="H63" s="7"/>
      <c r="I63">
        <v>-30000</v>
      </c>
    </row>
    <row r="64" spans="1:9" ht="38.25" customHeight="1" x14ac:dyDescent="0.2">
      <c r="A64" s="3" t="s">
        <v>0</v>
      </c>
      <c r="B64" s="98"/>
      <c r="C64" s="80"/>
      <c r="D64" s="20" t="s">
        <v>105</v>
      </c>
      <c r="E64" s="8">
        <v>0</v>
      </c>
      <c r="F64" s="8">
        <v>0</v>
      </c>
      <c r="G64" s="8">
        <v>0</v>
      </c>
      <c r="H64" s="7"/>
    </row>
    <row r="65" spans="1:10" x14ac:dyDescent="0.2">
      <c r="A65" s="5" t="s">
        <v>0</v>
      </c>
      <c r="B65" s="99"/>
      <c r="C65" s="81"/>
      <c r="D65" s="9" t="s">
        <v>10</v>
      </c>
      <c r="E65" s="10">
        <f>SUM(E61:E64)</f>
        <v>831740</v>
      </c>
      <c r="F65" s="10">
        <f>SUM(F61:F64)</f>
        <v>861740</v>
      </c>
      <c r="G65" s="10">
        <f>SUM(G61:G64)</f>
        <v>861740</v>
      </c>
      <c r="H65" s="9"/>
      <c r="I65" s="10">
        <f>SUM(I61:I64)</f>
        <v>-30000</v>
      </c>
    </row>
    <row r="66" spans="1:10" ht="38.25" x14ac:dyDescent="0.2">
      <c r="A66" s="68" t="s">
        <v>42</v>
      </c>
      <c r="B66" s="97" t="s">
        <v>44</v>
      </c>
      <c r="C66" s="80"/>
      <c r="D66" s="7" t="s">
        <v>7</v>
      </c>
      <c r="E66" s="8">
        <f t="shared" ref="E66:G69" si="6">E71</f>
        <v>0</v>
      </c>
      <c r="F66" s="8">
        <f t="shared" si="6"/>
        <v>0</v>
      </c>
      <c r="G66" s="8">
        <f t="shared" si="6"/>
        <v>0</v>
      </c>
      <c r="H66" s="7"/>
    </row>
    <row r="67" spans="1:10" ht="38.25" x14ac:dyDescent="0.2">
      <c r="A67" s="3" t="s">
        <v>0</v>
      </c>
      <c r="B67" s="98"/>
      <c r="C67" s="80"/>
      <c r="D67" s="7" t="s">
        <v>8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7"/>
    </row>
    <row r="68" spans="1:10" ht="25.5" x14ac:dyDescent="0.2">
      <c r="A68" s="3" t="s">
        <v>0</v>
      </c>
      <c r="B68" s="98"/>
      <c r="C68" s="80"/>
      <c r="D68" s="7" t="s">
        <v>9</v>
      </c>
      <c r="E68" s="8">
        <f t="shared" si="6"/>
        <v>2364468.96</v>
      </c>
      <c r="F68" s="8">
        <f t="shared" si="6"/>
        <v>1997002</v>
      </c>
      <c r="G68" s="8">
        <f t="shared" si="6"/>
        <v>1997002</v>
      </c>
      <c r="H68" s="7"/>
      <c r="I68">
        <f>I73</f>
        <v>-16631.04</v>
      </c>
    </row>
    <row r="69" spans="1:10" ht="40.5" customHeight="1" x14ac:dyDescent="0.2">
      <c r="A69" s="3" t="s">
        <v>0</v>
      </c>
      <c r="B69" s="98"/>
      <c r="C69" s="80"/>
      <c r="D69" s="20" t="s">
        <v>105</v>
      </c>
      <c r="E69" s="8">
        <f t="shared" si="6"/>
        <v>0</v>
      </c>
      <c r="F69" s="8">
        <f t="shared" si="6"/>
        <v>0</v>
      </c>
      <c r="G69" s="8">
        <f t="shared" si="6"/>
        <v>0</v>
      </c>
      <c r="H69" s="7"/>
    </row>
    <row r="70" spans="1:10" x14ac:dyDescent="0.2">
      <c r="A70" s="5" t="s">
        <v>0</v>
      </c>
      <c r="B70" s="99"/>
      <c r="C70" s="81"/>
      <c r="D70" s="18" t="s">
        <v>10</v>
      </c>
      <c r="E70" s="19">
        <f>SUM(E66:E69)</f>
        <v>2364468.96</v>
      </c>
      <c r="F70" s="19">
        <f>SUM(F66:F69)</f>
        <v>1997002</v>
      </c>
      <c r="G70" s="19">
        <f>SUM(G66:G69)</f>
        <v>1997002</v>
      </c>
      <c r="H70" s="18"/>
      <c r="I70" s="19">
        <f>SUM(I66:I69)</f>
        <v>-16631.04</v>
      </c>
    </row>
    <row r="71" spans="1:10" ht="38.25" x14ac:dyDescent="0.2">
      <c r="A71" s="68" t="s">
        <v>43</v>
      </c>
      <c r="B71" s="97" t="s">
        <v>45</v>
      </c>
      <c r="C71" s="80" t="s">
        <v>94</v>
      </c>
      <c r="D71" s="7" t="s">
        <v>7</v>
      </c>
      <c r="E71" s="8"/>
      <c r="F71" s="8"/>
      <c r="G71" s="8"/>
      <c r="H71" s="7"/>
    </row>
    <row r="72" spans="1:10" ht="38.25" x14ac:dyDescent="0.2">
      <c r="A72" s="3" t="s">
        <v>0</v>
      </c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10" ht="25.5" x14ac:dyDescent="0.2">
      <c r="A73" s="3" t="s">
        <v>0</v>
      </c>
      <c r="B73" s="98"/>
      <c r="C73" s="80"/>
      <c r="D73" s="7" t="s">
        <v>9</v>
      </c>
      <c r="E73" s="8">
        <v>2364468.96</v>
      </c>
      <c r="F73" s="8">
        <v>1997002</v>
      </c>
      <c r="G73" s="8">
        <v>1997002</v>
      </c>
      <c r="H73" s="7"/>
      <c r="I73">
        <v>-16631.04</v>
      </c>
      <c r="J73" s="25"/>
    </row>
    <row r="74" spans="1:10" ht="39" customHeight="1" x14ac:dyDescent="0.2">
      <c r="A74" s="3" t="s">
        <v>0</v>
      </c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  <c r="J74" s="25"/>
    </row>
    <row r="75" spans="1:10" x14ac:dyDescent="0.2">
      <c r="A75" s="5" t="s">
        <v>0</v>
      </c>
      <c r="B75" s="99"/>
      <c r="C75" s="81"/>
      <c r="D75" s="9" t="s">
        <v>10</v>
      </c>
      <c r="E75" s="10">
        <f>SUM(E71:E74)</f>
        <v>2364468.96</v>
      </c>
      <c r="F75" s="10">
        <f>SUM(F71:F74)</f>
        <v>1997002</v>
      </c>
      <c r="G75" s="10">
        <f>SUM(G71:G74)</f>
        <v>1997002</v>
      </c>
      <c r="H75" s="9"/>
      <c r="I75" s="10">
        <f>SUM(I71:I74)</f>
        <v>-16631.04</v>
      </c>
    </row>
    <row r="76" spans="1:10" ht="38.25" x14ac:dyDescent="0.2">
      <c r="A76" s="68" t="s">
        <v>46</v>
      </c>
      <c r="B76" s="97" t="s">
        <v>48</v>
      </c>
      <c r="C76" s="80"/>
      <c r="D76" s="7" t="s">
        <v>7</v>
      </c>
      <c r="E76" s="8">
        <f>E81+E86+E91+E96+E101+E106+E111+E116+E121</f>
        <v>206494.2</v>
      </c>
      <c r="F76" s="8">
        <f t="shared" ref="E76:G79" si="7">F81+F86+F91+F96+F101+F106+F111+F116</f>
        <v>206494.2</v>
      </c>
      <c r="G76" s="8">
        <f t="shared" si="7"/>
        <v>206494.2</v>
      </c>
      <c r="H76" s="7"/>
      <c r="I76" s="8">
        <f t="shared" ref="I76:I79" si="8">I81+I86+I91+I96+I101+I106+I111+I116</f>
        <v>0</v>
      </c>
    </row>
    <row r="77" spans="1:10" ht="38.25" x14ac:dyDescent="0.2">
      <c r="A77" s="3" t="s">
        <v>0</v>
      </c>
      <c r="B77" s="98"/>
      <c r="C77" s="80"/>
      <c r="D77" s="7" t="s">
        <v>8</v>
      </c>
      <c r="E77" s="8">
        <f t="shared" si="7"/>
        <v>0</v>
      </c>
      <c r="F77" s="8">
        <f t="shared" si="7"/>
        <v>0</v>
      </c>
      <c r="G77" s="8">
        <f t="shared" si="7"/>
        <v>0</v>
      </c>
      <c r="H77" s="7"/>
      <c r="I77" s="8">
        <f t="shared" si="8"/>
        <v>0</v>
      </c>
    </row>
    <row r="78" spans="1:10" ht="25.5" x14ac:dyDescent="0.2">
      <c r="A78" s="3" t="s">
        <v>0</v>
      </c>
      <c r="B78" s="98"/>
      <c r="C78" s="80"/>
      <c r="D78" s="7" t="s">
        <v>9</v>
      </c>
      <c r="E78" s="8">
        <f>E83+E88+E93+E98+E103+E108+E113+E118+E123</f>
        <v>6423618.3900000006</v>
      </c>
      <c r="F78" s="8">
        <f t="shared" si="7"/>
        <v>5521200</v>
      </c>
      <c r="G78" s="8">
        <f t="shared" si="7"/>
        <v>5396200</v>
      </c>
      <c r="H78" s="7"/>
      <c r="I78" s="8">
        <f>I83+I88+I93+I98+I103+I108+I113+I118+I123</f>
        <v>-1172985.69</v>
      </c>
    </row>
    <row r="79" spans="1:10" ht="37.5" customHeight="1" x14ac:dyDescent="0.2">
      <c r="A79" s="3" t="s">
        <v>0</v>
      </c>
      <c r="B79" s="98"/>
      <c r="C79" s="80"/>
      <c r="D79" s="20" t="s">
        <v>105</v>
      </c>
      <c r="E79" s="8">
        <f t="shared" si="7"/>
        <v>0</v>
      </c>
      <c r="F79" s="8">
        <f t="shared" si="7"/>
        <v>0</v>
      </c>
      <c r="G79" s="8">
        <f t="shared" si="7"/>
        <v>0</v>
      </c>
      <c r="H79" s="7"/>
      <c r="I79" s="8">
        <f t="shared" si="8"/>
        <v>0</v>
      </c>
    </row>
    <row r="80" spans="1:10" x14ac:dyDescent="0.2">
      <c r="A80" s="5" t="s">
        <v>0</v>
      </c>
      <c r="B80" s="99"/>
      <c r="C80" s="81"/>
      <c r="D80" s="18" t="s">
        <v>10</v>
      </c>
      <c r="E80" s="19">
        <f>SUM(E76:E79)</f>
        <v>6630112.5900000008</v>
      </c>
      <c r="F80" s="19">
        <f>SUM(F76:F79)</f>
        <v>5727694.2000000002</v>
      </c>
      <c r="G80" s="19">
        <f>SUM(G76:G79)</f>
        <v>5602694.2000000002</v>
      </c>
      <c r="H80" s="18"/>
      <c r="I80" s="19">
        <f>SUM(I76:I79)</f>
        <v>-1172985.69</v>
      </c>
    </row>
    <row r="81" spans="1:9" ht="38.25" x14ac:dyDescent="0.2">
      <c r="A81" s="68" t="s">
        <v>47</v>
      </c>
      <c r="B81" s="97" t="s">
        <v>49</v>
      </c>
      <c r="C81" s="80" t="s">
        <v>98</v>
      </c>
      <c r="D81" s="7" t="s">
        <v>7</v>
      </c>
      <c r="E81" s="8"/>
      <c r="F81" s="8"/>
      <c r="G81" s="8"/>
      <c r="H81" s="7"/>
    </row>
    <row r="82" spans="1:9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9" ht="25.5" x14ac:dyDescent="0.2">
      <c r="A83" s="3" t="s">
        <v>0</v>
      </c>
      <c r="B83" s="98"/>
      <c r="C83" s="80"/>
      <c r="D83" s="7" t="s">
        <v>9</v>
      </c>
      <c r="E83" s="8">
        <v>27538</v>
      </c>
      <c r="F83" s="8">
        <v>50000</v>
      </c>
      <c r="G83" s="8">
        <v>50000</v>
      </c>
      <c r="H83" s="7"/>
      <c r="I83">
        <v>-22462</v>
      </c>
    </row>
    <row r="84" spans="1:9" ht="39" customHeight="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</row>
    <row r="85" spans="1:9" x14ac:dyDescent="0.2">
      <c r="A85" s="5" t="s">
        <v>0</v>
      </c>
      <c r="B85" s="99"/>
      <c r="C85" s="81"/>
      <c r="D85" s="9" t="s">
        <v>10</v>
      </c>
      <c r="E85" s="10">
        <f>SUM(E81:E84)</f>
        <v>27538</v>
      </c>
      <c r="F85" s="10">
        <f>SUM(F81:F84)</f>
        <v>50000</v>
      </c>
      <c r="G85" s="10">
        <f>SUM(G81:G84)</f>
        <v>50000</v>
      </c>
      <c r="H85" s="9"/>
      <c r="I85" s="10">
        <f>SUM(I81:I84)</f>
        <v>-22462</v>
      </c>
    </row>
    <row r="86" spans="1:9" ht="38.25" x14ac:dyDescent="0.2">
      <c r="A86" s="106" t="s">
        <v>50</v>
      </c>
      <c r="B86" s="97" t="s">
        <v>51</v>
      </c>
      <c r="C86" s="80" t="s">
        <v>98</v>
      </c>
      <c r="D86" s="7" t="s">
        <v>7</v>
      </c>
      <c r="E86" s="8">
        <v>50186.2</v>
      </c>
      <c r="F86" s="8">
        <v>50186.2</v>
      </c>
      <c r="G86" s="8">
        <v>50186.2</v>
      </c>
      <c r="H86" s="7"/>
    </row>
    <row r="87" spans="1:9" ht="38.25" x14ac:dyDescent="0.2">
      <c r="A87" s="103"/>
      <c r="B87" s="98"/>
      <c r="C87" s="80"/>
      <c r="D87" s="7" t="s">
        <v>8</v>
      </c>
      <c r="E87" s="8">
        <v>0</v>
      </c>
      <c r="F87" s="8">
        <v>0</v>
      </c>
      <c r="G87" s="8">
        <v>0</v>
      </c>
      <c r="H87" s="7"/>
    </row>
    <row r="88" spans="1:9" ht="25.5" x14ac:dyDescent="0.2">
      <c r="A88" s="103"/>
      <c r="B88" s="98"/>
      <c r="C88" s="80"/>
      <c r="D88" s="7" t="s">
        <v>9</v>
      </c>
      <c r="E88" s="8">
        <v>0</v>
      </c>
      <c r="F88" s="8">
        <v>0</v>
      </c>
      <c r="G88" s="8">
        <v>0</v>
      </c>
      <c r="H88" s="7"/>
    </row>
    <row r="89" spans="1:9" ht="39" customHeight="1" x14ac:dyDescent="0.2">
      <c r="A89" s="103"/>
      <c r="B89" s="98"/>
      <c r="C89" s="80"/>
      <c r="D89" s="20" t="s">
        <v>105</v>
      </c>
      <c r="E89" s="8">
        <v>0</v>
      </c>
      <c r="F89" s="8">
        <v>0</v>
      </c>
      <c r="G89" s="8">
        <v>0</v>
      </c>
      <c r="H89" s="7"/>
    </row>
    <row r="90" spans="1:9" x14ac:dyDescent="0.2">
      <c r="A90" s="104"/>
      <c r="B90" s="99"/>
      <c r="C90" s="81"/>
      <c r="D90" s="9" t="s">
        <v>10</v>
      </c>
      <c r="E90" s="10">
        <f>SUM(E86:E89)</f>
        <v>50186.2</v>
      </c>
      <c r="F90" s="10">
        <f>SUM(F86:F89)</f>
        <v>50186.2</v>
      </c>
      <c r="G90" s="10">
        <f>SUM(G86:G89)</f>
        <v>50186.2</v>
      </c>
      <c r="H90" s="9"/>
      <c r="I90" s="10">
        <f>SUM(I86:I89)</f>
        <v>0</v>
      </c>
    </row>
    <row r="91" spans="1:9" ht="38.25" x14ac:dyDescent="0.2">
      <c r="A91" s="106" t="s">
        <v>52</v>
      </c>
      <c r="B91" s="97" t="s">
        <v>53</v>
      </c>
      <c r="C91" s="80" t="s">
        <v>96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9" ht="38.25" x14ac:dyDescent="0.2">
      <c r="A92" s="103"/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9" ht="25.5" x14ac:dyDescent="0.2">
      <c r="A93" s="103"/>
      <c r="B93" s="98"/>
      <c r="C93" s="80"/>
      <c r="D93" s="7" t="s">
        <v>9</v>
      </c>
      <c r="E93" s="8">
        <v>117160</v>
      </c>
      <c r="F93" s="8">
        <v>121200</v>
      </c>
      <c r="G93" s="8">
        <v>121200</v>
      </c>
      <c r="H93" s="7"/>
      <c r="I93">
        <v>-4040</v>
      </c>
    </row>
    <row r="94" spans="1:9" ht="39.75" customHeight="1" x14ac:dyDescent="0.2">
      <c r="A94" s="103"/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9" x14ac:dyDescent="0.2">
      <c r="A95" s="104"/>
      <c r="B95" s="99"/>
      <c r="C95" s="81"/>
      <c r="D95" s="9" t="s">
        <v>10</v>
      </c>
      <c r="E95" s="10">
        <f>SUM(E91:E94)</f>
        <v>117160</v>
      </c>
      <c r="F95" s="10">
        <f>SUM(F91:F94)</f>
        <v>121200</v>
      </c>
      <c r="G95" s="10">
        <f>SUM(G91:G94)</f>
        <v>121200</v>
      </c>
      <c r="H95" s="9"/>
      <c r="I95" s="10">
        <f>SUM(I91:I94)</f>
        <v>-4040</v>
      </c>
    </row>
    <row r="96" spans="1:9" ht="38.25" x14ac:dyDescent="0.2">
      <c r="A96" s="106" t="s">
        <v>54</v>
      </c>
      <c r="B96" s="97" t="s">
        <v>55</v>
      </c>
      <c r="C96" s="80" t="s">
        <v>97</v>
      </c>
      <c r="D96" s="7" t="s">
        <v>7</v>
      </c>
      <c r="E96" s="8">
        <v>156308</v>
      </c>
      <c r="F96" s="8">
        <v>156308</v>
      </c>
      <c r="G96" s="8">
        <v>156308</v>
      </c>
      <c r="H96" s="7"/>
    </row>
    <row r="97" spans="1:11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  <c r="J97">
        <v>120</v>
      </c>
      <c r="K97">
        <v>2301.56</v>
      </c>
    </row>
    <row r="98" spans="1:11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  <c r="J98">
        <v>240</v>
      </c>
      <c r="K98">
        <v>-2301.56</v>
      </c>
    </row>
    <row r="99" spans="1:11" ht="37.5" customHeight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11" x14ac:dyDescent="0.2">
      <c r="A100" s="104"/>
      <c r="B100" s="99"/>
      <c r="C100" s="81"/>
      <c r="D100" s="9" t="s">
        <v>10</v>
      </c>
      <c r="E100" s="10">
        <f>SUM(E96:E99)</f>
        <v>156308</v>
      </c>
      <c r="F100" s="10">
        <f>SUM(F96:F99)</f>
        <v>156308</v>
      </c>
      <c r="G100" s="10">
        <f>SUM(G96:G99)</f>
        <v>156308</v>
      </c>
      <c r="H100" s="9"/>
      <c r="I100" s="10">
        <f>SUM(I96:I99)</f>
        <v>0</v>
      </c>
    </row>
    <row r="101" spans="1:11" ht="38.25" x14ac:dyDescent="0.2">
      <c r="A101" s="106" t="s">
        <v>56</v>
      </c>
      <c r="B101" s="97" t="s">
        <v>57</v>
      </c>
      <c r="C101" s="80" t="s">
        <v>98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11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11" ht="25.5" x14ac:dyDescent="0.2">
      <c r="A103" s="103"/>
      <c r="B103" s="98"/>
      <c r="C103" s="80"/>
      <c r="D103" s="7" t="s">
        <v>9</v>
      </c>
      <c r="E103" s="8">
        <v>3985404.08</v>
      </c>
      <c r="F103" s="8">
        <v>3332000</v>
      </c>
      <c r="G103" s="8">
        <v>3509000</v>
      </c>
      <c r="H103" s="7"/>
    </row>
    <row r="104" spans="1:11" ht="42" customHeight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11" x14ac:dyDescent="0.2">
      <c r="A105" s="104"/>
      <c r="B105" s="99"/>
      <c r="C105" s="81"/>
      <c r="D105" s="9" t="s">
        <v>10</v>
      </c>
      <c r="E105" s="10">
        <f>SUM(E101:E104)</f>
        <v>3985404.08</v>
      </c>
      <c r="F105" s="10">
        <f>SUM(F101:F104)</f>
        <v>3332000</v>
      </c>
      <c r="G105" s="10">
        <f>SUM(G101:G104)</f>
        <v>3509000</v>
      </c>
      <c r="H105" s="9"/>
      <c r="I105" s="10">
        <f>SUM(I101:I104)</f>
        <v>0</v>
      </c>
    </row>
    <row r="106" spans="1:11" ht="38.25" x14ac:dyDescent="0.2">
      <c r="A106" s="106" t="s">
        <v>58</v>
      </c>
      <c r="B106" s="97" t="s">
        <v>59</v>
      </c>
      <c r="C106" s="80" t="s">
        <v>99</v>
      </c>
      <c r="D106" s="7" t="s">
        <v>7</v>
      </c>
      <c r="E106" s="21">
        <v>0</v>
      </c>
      <c r="F106" s="21">
        <v>0</v>
      </c>
      <c r="G106" s="21">
        <v>0</v>
      </c>
      <c r="H106" s="7"/>
    </row>
    <row r="107" spans="1:11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  <c r="J107" s="51"/>
    </row>
    <row r="108" spans="1:11" ht="25.5" x14ac:dyDescent="0.2">
      <c r="A108" s="103"/>
      <c r="B108" s="98"/>
      <c r="C108" s="80"/>
      <c r="D108" s="7" t="s">
        <v>9</v>
      </c>
      <c r="E108" s="8">
        <v>664339.31000000006</v>
      </c>
      <c r="F108" s="8">
        <v>175000</v>
      </c>
      <c r="G108" s="8">
        <v>175000</v>
      </c>
      <c r="H108" s="7"/>
      <c r="I108">
        <v>208339.31</v>
      </c>
      <c r="J108" s="51"/>
    </row>
    <row r="109" spans="1:11" ht="40.5" customHeight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  <c r="J109" s="51"/>
    </row>
    <row r="110" spans="1:11" x14ac:dyDescent="0.2">
      <c r="A110" s="104"/>
      <c r="B110" s="99"/>
      <c r="C110" s="81"/>
      <c r="D110" s="9" t="s">
        <v>10</v>
      </c>
      <c r="E110" s="10">
        <f>SUM(E106:E109)</f>
        <v>664339.31000000006</v>
      </c>
      <c r="F110" s="10">
        <f>SUM(F106:F109)</f>
        <v>175000</v>
      </c>
      <c r="G110" s="10">
        <f>SUM(G106:G109)</f>
        <v>175000</v>
      </c>
      <c r="H110" s="9"/>
      <c r="I110" s="10">
        <f>SUM(I106:I109)</f>
        <v>208339.31</v>
      </c>
    </row>
    <row r="111" spans="1:11" ht="38.25" x14ac:dyDescent="0.2">
      <c r="A111" s="106" t="s">
        <v>60</v>
      </c>
      <c r="B111" s="97" t="s">
        <v>62</v>
      </c>
      <c r="C111" s="80" t="s">
        <v>100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11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1541000</v>
      </c>
      <c r="F113" s="8">
        <v>1843000</v>
      </c>
      <c r="G113" s="8">
        <v>1541000</v>
      </c>
      <c r="H113" s="7"/>
    </row>
    <row r="114" spans="1:9" ht="38.25" customHeight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1541000</v>
      </c>
      <c r="F115" s="10">
        <f>SUM(F111:F114)</f>
        <v>1843000</v>
      </c>
      <c r="G115" s="10">
        <f>SUM(G111:G114)</f>
        <v>1541000</v>
      </c>
      <c r="H115" s="9"/>
      <c r="I115" s="10">
        <f>SUM(I111:I114)</f>
        <v>0</v>
      </c>
    </row>
    <row r="116" spans="1:9" ht="38.25" x14ac:dyDescent="0.2">
      <c r="A116" s="106" t="s">
        <v>61</v>
      </c>
      <c r="B116" s="97" t="s">
        <v>63</v>
      </c>
      <c r="C116" s="80" t="s">
        <v>100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0</v>
      </c>
      <c r="F118" s="8">
        <v>0</v>
      </c>
      <c r="G118" s="8">
        <v>0</v>
      </c>
      <c r="H118" s="7"/>
      <c r="I118">
        <v>-1390000</v>
      </c>
    </row>
    <row r="119" spans="1:9" ht="38.25" customHeight="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0</v>
      </c>
      <c r="F120" s="10">
        <f>SUM(F116:F119)</f>
        <v>0</v>
      </c>
      <c r="G120" s="10">
        <f>SUM(G116:G119)</f>
        <v>0</v>
      </c>
      <c r="H120" s="9"/>
      <c r="I120" s="10">
        <f>SUM(I116:I119)</f>
        <v>-1390000</v>
      </c>
    </row>
    <row r="121" spans="1:9" ht="38.25" x14ac:dyDescent="0.2">
      <c r="A121" s="67" t="s">
        <v>129</v>
      </c>
      <c r="B121" s="97" t="s">
        <v>132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67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67"/>
      <c r="B123" s="98"/>
      <c r="C123" s="80"/>
      <c r="D123" s="7" t="s">
        <v>9</v>
      </c>
      <c r="E123" s="8">
        <v>88177</v>
      </c>
      <c r="F123" s="8">
        <v>0</v>
      </c>
      <c r="G123" s="8">
        <v>0</v>
      </c>
      <c r="H123" s="7"/>
      <c r="I123">
        <v>35177</v>
      </c>
    </row>
    <row r="124" spans="1:9" ht="38.25" customHeight="1" x14ac:dyDescent="0.2">
      <c r="A124" s="67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67"/>
      <c r="B125" s="99"/>
      <c r="C125" s="81"/>
      <c r="D125" s="9" t="s">
        <v>10</v>
      </c>
      <c r="E125" s="10">
        <f>SUM(E121:E124)</f>
        <v>88177</v>
      </c>
      <c r="F125" s="10">
        <f>SUM(F121:F124)</f>
        <v>0</v>
      </c>
      <c r="G125" s="10">
        <f>SUM(G121:G124)</f>
        <v>0</v>
      </c>
      <c r="H125" s="9"/>
      <c r="I125" s="10">
        <f>SUM(I121:I124)</f>
        <v>35177</v>
      </c>
    </row>
    <row r="126" spans="1:9" ht="38.25" x14ac:dyDescent="0.2">
      <c r="A126" s="68" t="s">
        <v>64</v>
      </c>
      <c r="B126" s="97" t="s">
        <v>69</v>
      </c>
      <c r="C126" s="80"/>
      <c r="D126" s="7" t="s">
        <v>7</v>
      </c>
      <c r="E126" s="8">
        <f t="shared" ref="E126:G129" si="9">E131+E136+E141+E146</f>
        <v>14034931</v>
      </c>
      <c r="F126" s="8">
        <f t="shared" si="9"/>
        <v>12607415</v>
      </c>
      <c r="G126" s="8">
        <f t="shared" si="9"/>
        <v>12887915</v>
      </c>
      <c r="H126" s="7"/>
      <c r="I126" s="8">
        <f t="shared" ref="I126:I129" si="10">I131+I136+I141+I146</f>
        <v>0</v>
      </c>
    </row>
    <row r="127" spans="1:9" ht="38.25" x14ac:dyDescent="0.2">
      <c r="A127" s="3" t="s">
        <v>0</v>
      </c>
      <c r="B127" s="98"/>
      <c r="C127" s="80"/>
      <c r="D127" s="7" t="s">
        <v>8</v>
      </c>
      <c r="E127" s="8">
        <f t="shared" si="9"/>
        <v>83795.45</v>
      </c>
      <c r="F127" s="8">
        <f t="shared" si="9"/>
        <v>394030.24</v>
      </c>
      <c r="G127" s="8">
        <f t="shared" si="9"/>
        <v>269263.40000000002</v>
      </c>
      <c r="H127" s="7"/>
      <c r="I127" s="8">
        <f t="shared" si="10"/>
        <v>-128249.37</v>
      </c>
    </row>
    <row r="128" spans="1:9" ht="25.5" x14ac:dyDescent="0.2">
      <c r="A128" s="3" t="s">
        <v>0</v>
      </c>
      <c r="B128" s="98"/>
      <c r="C128" s="80"/>
      <c r="D128" s="7" t="s">
        <v>9</v>
      </c>
      <c r="E128" s="8">
        <f t="shared" si="9"/>
        <v>2629039.62</v>
      </c>
      <c r="F128" s="8">
        <f t="shared" si="9"/>
        <v>2054930</v>
      </c>
      <c r="G128" s="8">
        <f t="shared" si="9"/>
        <v>2054930</v>
      </c>
      <c r="H128" s="7"/>
      <c r="I128" s="8">
        <f t="shared" si="10"/>
        <v>324109.62</v>
      </c>
    </row>
    <row r="129" spans="1:9" ht="38.25" customHeight="1" x14ac:dyDescent="0.2">
      <c r="A129" s="3" t="s">
        <v>0</v>
      </c>
      <c r="B129" s="98"/>
      <c r="C129" s="80"/>
      <c r="D129" s="20" t="s">
        <v>105</v>
      </c>
      <c r="E129" s="8">
        <f t="shared" si="9"/>
        <v>0</v>
      </c>
      <c r="F129" s="8">
        <f t="shared" si="9"/>
        <v>0</v>
      </c>
      <c r="G129" s="8">
        <f t="shared" si="9"/>
        <v>0</v>
      </c>
      <c r="H129" s="7"/>
      <c r="I129" s="8">
        <f t="shared" si="10"/>
        <v>0</v>
      </c>
    </row>
    <row r="130" spans="1:9" x14ac:dyDescent="0.2">
      <c r="A130" s="5" t="s">
        <v>0</v>
      </c>
      <c r="B130" s="99"/>
      <c r="C130" s="81"/>
      <c r="D130" s="18" t="s">
        <v>10</v>
      </c>
      <c r="E130" s="19">
        <f>SUM(E126:E129)</f>
        <v>16747766.07</v>
      </c>
      <c r="F130" s="19">
        <f>SUM(F126:F129)</f>
        <v>15056375.24</v>
      </c>
      <c r="G130" s="19">
        <f>SUM(G126:G129)</f>
        <v>15212108.4</v>
      </c>
      <c r="H130" s="18"/>
      <c r="I130" s="19">
        <f>SUM(I126:I129)</f>
        <v>195860.25</v>
      </c>
    </row>
    <row r="131" spans="1:9" ht="38.25" x14ac:dyDescent="0.2">
      <c r="A131" s="68" t="s">
        <v>65</v>
      </c>
      <c r="B131" s="97" t="s">
        <v>70</v>
      </c>
      <c r="C131" s="80" t="s">
        <v>93</v>
      </c>
      <c r="D131" s="7" t="s">
        <v>7</v>
      </c>
      <c r="E131" s="8">
        <v>13320383.5</v>
      </c>
      <c r="F131" s="8">
        <v>12556415</v>
      </c>
      <c r="G131" s="8">
        <v>12836915</v>
      </c>
      <c r="H131" s="7"/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x14ac:dyDescent="0.2">
      <c r="A133" s="3" t="s">
        <v>0</v>
      </c>
      <c r="B133" s="98"/>
      <c r="C133" s="80"/>
      <c r="D133" s="7" t="s">
        <v>9</v>
      </c>
      <c r="E133" s="8"/>
      <c r="F133" s="8"/>
      <c r="G133" s="8"/>
      <c r="H133" s="7"/>
    </row>
    <row r="134" spans="1:9" ht="41.25" customHeight="1" x14ac:dyDescent="0.2">
      <c r="A134" s="3" t="s">
        <v>0</v>
      </c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x14ac:dyDescent="0.2">
      <c r="A135" s="5" t="s">
        <v>0</v>
      </c>
      <c r="B135" s="99"/>
      <c r="C135" s="81"/>
      <c r="D135" s="9" t="s">
        <v>10</v>
      </c>
      <c r="E135" s="10">
        <f>SUM(E131:E134)</f>
        <v>13320383.5</v>
      </c>
      <c r="F135" s="10">
        <f>SUM(F131:F134)</f>
        <v>12556415</v>
      </c>
      <c r="G135" s="10">
        <f>SUM(G131:G134)</f>
        <v>12836915</v>
      </c>
      <c r="H135" s="9"/>
      <c r="I135" s="10">
        <f>SUM(I131:I134)</f>
        <v>0</v>
      </c>
    </row>
    <row r="136" spans="1:9" ht="38.25" x14ac:dyDescent="0.2">
      <c r="A136" s="106" t="s">
        <v>66</v>
      </c>
      <c r="B136" s="97" t="s">
        <v>71</v>
      </c>
      <c r="C136" s="80" t="s">
        <v>93</v>
      </c>
      <c r="D136" s="7" t="s">
        <v>7</v>
      </c>
      <c r="E136" s="8">
        <v>69000</v>
      </c>
      <c r="F136" s="8">
        <v>51000</v>
      </c>
      <c r="G136" s="8">
        <v>51000</v>
      </c>
      <c r="H136" s="7"/>
      <c r="I136" s="60"/>
    </row>
    <row r="137" spans="1:9" ht="38.25" x14ac:dyDescent="0.2">
      <c r="A137" s="103"/>
      <c r="B137" s="98"/>
      <c r="C137" s="80"/>
      <c r="D137" s="7" t="s">
        <v>8</v>
      </c>
      <c r="E137" s="8">
        <v>83795.45</v>
      </c>
      <c r="F137" s="8">
        <v>394030.24</v>
      </c>
      <c r="G137" s="8">
        <v>269263.40000000002</v>
      </c>
      <c r="H137" s="7"/>
      <c r="I137">
        <v>-128249.37</v>
      </c>
    </row>
    <row r="138" spans="1:9" ht="25.5" x14ac:dyDescent="0.2">
      <c r="A138" s="103"/>
      <c r="B138" s="98"/>
      <c r="C138" s="80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9" ht="39" customHeight="1" x14ac:dyDescent="0.2">
      <c r="A139" s="103"/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104"/>
      <c r="B140" s="99"/>
      <c r="C140" s="81"/>
      <c r="D140" s="9" t="s">
        <v>10</v>
      </c>
      <c r="E140" s="10">
        <f>SUM(E136:E139)</f>
        <v>152795.45000000001</v>
      </c>
      <c r="F140" s="10">
        <f>SUM(F136:F139)</f>
        <v>445030.24</v>
      </c>
      <c r="G140" s="10">
        <f>SUM(G136:G139)</f>
        <v>320263.40000000002</v>
      </c>
      <c r="H140" s="9"/>
      <c r="I140" s="10">
        <f>SUM(I136:I139)</f>
        <v>-128249.37</v>
      </c>
    </row>
    <row r="141" spans="1:9" ht="38.25" x14ac:dyDescent="0.2">
      <c r="A141" s="106" t="s">
        <v>67</v>
      </c>
      <c r="B141" s="97" t="s">
        <v>72</v>
      </c>
      <c r="C141" s="80" t="s">
        <v>98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9" ht="38.25" x14ac:dyDescent="0.2">
      <c r="A142" s="103"/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x14ac:dyDescent="0.2">
      <c r="A143" s="103"/>
      <c r="B143" s="98"/>
      <c r="C143" s="80"/>
      <c r="D143" s="7" t="s">
        <v>9</v>
      </c>
      <c r="E143" s="8">
        <v>2370820.62</v>
      </c>
      <c r="F143" s="8">
        <v>1796711</v>
      </c>
      <c r="G143" s="8">
        <v>1796711</v>
      </c>
      <c r="H143" s="7"/>
      <c r="I143">
        <v>324109.62</v>
      </c>
    </row>
    <row r="144" spans="1:9" ht="37.5" customHeight="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10" x14ac:dyDescent="0.2">
      <c r="A145" s="104"/>
      <c r="B145" s="99"/>
      <c r="C145" s="81"/>
      <c r="D145" s="9" t="s">
        <v>10</v>
      </c>
      <c r="E145" s="10">
        <f>SUM(E141:E144)</f>
        <v>2370820.62</v>
      </c>
      <c r="F145" s="10">
        <f>SUM(F141:F144)</f>
        <v>1796711</v>
      </c>
      <c r="G145" s="10">
        <f>SUM(G141:G144)</f>
        <v>1796711</v>
      </c>
      <c r="H145" s="9"/>
      <c r="I145" s="10">
        <f>SUM(I141:I144)</f>
        <v>324109.62</v>
      </c>
    </row>
    <row r="146" spans="1:10" ht="38.25" x14ac:dyDescent="0.2">
      <c r="A146" s="106" t="s">
        <v>68</v>
      </c>
      <c r="B146" s="107" t="s">
        <v>87</v>
      </c>
      <c r="C146" s="80" t="s">
        <v>101</v>
      </c>
      <c r="D146" s="7" t="s">
        <v>7</v>
      </c>
      <c r="E146" s="8">
        <v>645547.5</v>
      </c>
      <c r="F146" s="8"/>
      <c r="G146" s="8"/>
      <c r="H146" s="7"/>
    </row>
    <row r="147" spans="1:10" ht="38.25" x14ac:dyDescent="0.2">
      <c r="A147" s="103"/>
      <c r="B147" s="10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10" ht="25.5" x14ac:dyDescent="0.2">
      <c r="A148" s="103"/>
      <c r="B148" s="108"/>
      <c r="C148" s="80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10" ht="39" customHeight="1" x14ac:dyDescent="0.2">
      <c r="A149" s="103"/>
      <c r="B149" s="10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10" x14ac:dyDescent="0.2">
      <c r="A150" s="104"/>
      <c r="B150" s="109"/>
      <c r="C150" s="81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  <c r="I150" s="10">
        <f>SUM(I146:I149)</f>
        <v>0</v>
      </c>
    </row>
    <row r="151" spans="1:10" ht="38.25" x14ac:dyDescent="0.2">
      <c r="A151" s="68" t="s">
        <v>73</v>
      </c>
      <c r="B151" s="97" t="s">
        <v>75</v>
      </c>
      <c r="C151" s="80"/>
      <c r="D151" s="7" t="s">
        <v>7</v>
      </c>
      <c r="E151" s="8">
        <f t="shared" ref="E151:G154" si="11">E156</f>
        <v>0</v>
      </c>
      <c r="F151" s="8">
        <f t="shared" si="11"/>
        <v>0</v>
      </c>
      <c r="G151" s="8">
        <f t="shared" si="11"/>
        <v>0</v>
      </c>
      <c r="H151" s="7"/>
    </row>
    <row r="152" spans="1:10" ht="38.25" x14ac:dyDescent="0.2">
      <c r="A152" s="3" t="s">
        <v>0</v>
      </c>
      <c r="B152" s="98"/>
      <c r="C152" s="80"/>
      <c r="D152" s="7" t="s">
        <v>8</v>
      </c>
      <c r="E152" s="8">
        <f t="shared" si="11"/>
        <v>0</v>
      </c>
      <c r="F152" s="8">
        <f t="shared" si="11"/>
        <v>0</v>
      </c>
      <c r="G152" s="8">
        <f t="shared" si="11"/>
        <v>0</v>
      </c>
      <c r="H152" s="7"/>
    </row>
    <row r="153" spans="1:10" ht="25.5" x14ac:dyDescent="0.2">
      <c r="A153" s="3" t="s">
        <v>0</v>
      </c>
      <c r="B153" s="98"/>
      <c r="C153" s="80"/>
      <c r="D153" s="7" t="s">
        <v>9</v>
      </c>
      <c r="E153" s="8">
        <f>E158</f>
        <v>926580.92</v>
      </c>
      <c r="F153" s="8">
        <f t="shared" si="11"/>
        <v>812000</v>
      </c>
      <c r="G153" s="8">
        <f t="shared" si="11"/>
        <v>812000</v>
      </c>
      <c r="H153" s="7"/>
      <c r="I153" s="8">
        <f>I158</f>
        <v>-5419.08</v>
      </c>
    </row>
    <row r="154" spans="1:10" ht="40.5" customHeight="1" x14ac:dyDescent="0.2">
      <c r="A154" s="3" t="s">
        <v>0</v>
      </c>
      <c r="B154" s="98"/>
      <c r="C154" s="80"/>
      <c r="D154" s="20" t="s">
        <v>105</v>
      </c>
      <c r="E154" s="8">
        <f t="shared" si="11"/>
        <v>0</v>
      </c>
      <c r="F154" s="8">
        <f t="shared" si="11"/>
        <v>0</v>
      </c>
      <c r="G154" s="8">
        <f t="shared" si="11"/>
        <v>0</v>
      </c>
      <c r="H154" s="7"/>
    </row>
    <row r="155" spans="1:10" x14ac:dyDescent="0.2">
      <c r="A155" s="5" t="s">
        <v>0</v>
      </c>
      <c r="B155" s="99"/>
      <c r="C155" s="81"/>
      <c r="D155" s="18" t="s">
        <v>10</v>
      </c>
      <c r="E155" s="19">
        <f>SUM(E151:E154)</f>
        <v>926580.92</v>
      </c>
      <c r="F155" s="19">
        <f>SUM(F151:F154)</f>
        <v>812000</v>
      </c>
      <c r="G155" s="19">
        <f>SUM(G151:G154)</f>
        <v>812000</v>
      </c>
      <c r="H155" s="18"/>
      <c r="I155" s="19">
        <f>SUM(I151:I154)</f>
        <v>-5419.08</v>
      </c>
    </row>
    <row r="156" spans="1:10" ht="38.25" x14ac:dyDescent="0.2">
      <c r="A156" s="68" t="s">
        <v>74</v>
      </c>
      <c r="B156" s="97" t="s">
        <v>76</v>
      </c>
      <c r="C156" s="80" t="s">
        <v>102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10" ht="38.25" x14ac:dyDescent="0.2">
      <c r="A157" s="3" t="s">
        <v>0</v>
      </c>
      <c r="B157" s="9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  <c r="J157" s="51"/>
    </row>
    <row r="158" spans="1:10" ht="25.5" x14ac:dyDescent="0.2">
      <c r="A158" s="3" t="s">
        <v>0</v>
      </c>
      <c r="B158" s="98"/>
      <c r="C158" s="80"/>
      <c r="D158" s="7" t="s">
        <v>9</v>
      </c>
      <c r="E158" s="8">
        <v>926580.92</v>
      </c>
      <c r="F158" s="8">
        <v>812000</v>
      </c>
      <c r="G158" s="8">
        <v>812000</v>
      </c>
      <c r="H158" s="7"/>
      <c r="I158">
        <v>-5419.08</v>
      </c>
      <c r="J158" s="51">
        <v>110</v>
      </c>
    </row>
    <row r="159" spans="1:10" ht="40.5" customHeight="1" x14ac:dyDescent="0.2">
      <c r="A159" s="3" t="s">
        <v>0</v>
      </c>
      <c r="B159" s="9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  <c r="J159" s="51">
        <v>240</v>
      </c>
    </row>
    <row r="160" spans="1:10" x14ac:dyDescent="0.2">
      <c r="A160" s="5" t="s">
        <v>0</v>
      </c>
      <c r="B160" s="99"/>
      <c r="C160" s="81"/>
      <c r="D160" s="9" t="s">
        <v>10</v>
      </c>
      <c r="E160" s="10">
        <f>SUM(E156:E159)</f>
        <v>926580.92</v>
      </c>
      <c r="F160" s="10">
        <f>SUM(F156:F159)</f>
        <v>812000</v>
      </c>
      <c r="G160" s="10">
        <f>SUM(G156:G159)</f>
        <v>812000</v>
      </c>
      <c r="H160" s="9"/>
      <c r="I160" s="10">
        <f>SUM(I156:I159)</f>
        <v>-5419.08</v>
      </c>
    </row>
    <row r="161" spans="1:9" ht="38.25" x14ac:dyDescent="0.2">
      <c r="A161" s="68" t="s">
        <v>77</v>
      </c>
      <c r="B161" s="97" t="s">
        <v>81</v>
      </c>
      <c r="C161" s="80"/>
      <c r="D161" s="7" t="s">
        <v>7</v>
      </c>
      <c r="E161" s="8">
        <f>E166+E171+E176+E181</f>
        <v>347080</v>
      </c>
      <c r="F161" s="8">
        <f t="shared" ref="F161:G162" si="12">F166+F171</f>
        <v>295980</v>
      </c>
      <c r="G161" s="8">
        <f t="shared" si="12"/>
        <v>295980</v>
      </c>
      <c r="H161" s="7"/>
      <c r="I161" s="8">
        <f>I166+I171+I176+I181</f>
        <v>-1400</v>
      </c>
    </row>
    <row r="162" spans="1:9" ht="38.25" x14ac:dyDescent="0.2">
      <c r="A162" s="3" t="s">
        <v>0</v>
      </c>
      <c r="B162" s="98"/>
      <c r="C162" s="80"/>
      <c r="D162" s="7" t="s">
        <v>8</v>
      </c>
      <c r="E162" s="8">
        <f>E167+E172+E177+E182</f>
        <v>0</v>
      </c>
      <c r="F162" s="8">
        <f t="shared" si="12"/>
        <v>0</v>
      </c>
      <c r="G162" s="8">
        <f t="shared" si="12"/>
        <v>0</v>
      </c>
      <c r="H162" s="7"/>
      <c r="I162" s="8">
        <f>I167+I172+I177+I182</f>
        <v>0</v>
      </c>
    </row>
    <row r="163" spans="1:9" ht="25.5" x14ac:dyDescent="0.2">
      <c r="A163" s="3" t="s">
        <v>0</v>
      </c>
      <c r="B163" s="98"/>
      <c r="C163" s="80"/>
      <c r="D163" s="7" t="s">
        <v>9</v>
      </c>
      <c r="E163" s="8">
        <f>E168+E173+E178+E183</f>
        <v>16645369.479999999</v>
      </c>
      <c r="F163" s="8">
        <f>F168+F173+F178</f>
        <v>15853620</v>
      </c>
      <c r="G163" s="8">
        <f>G168+G173+G178</f>
        <v>17363100</v>
      </c>
      <c r="H163" s="7"/>
      <c r="I163" s="8">
        <f>I168+I173+I178+I183</f>
        <v>604569.48</v>
      </c>
    </row>
    <row r="164" spans="1:9" ht="40.5" customHeight="1" x14ac:dyDescent="0.2">
      <c r="A164" s="3" t="s">
        <v>0</v>
      </c>
      <c r="B164" s="98"/>
      <c r="C164" s="80"/>
      <c r="D164" s="20" t="s">
        <v>105</v>
      </c>
      <c r="E164" s="8">
        <f>E169+E174+E179+E184</f>
        <v>940580.54</v>
      </c>
      <c r="F164" s="8">
        <f t="shared" ref="F164:G164" si="13">F169+F174</f>
        <v>816500</v>
      </c>
      <c r="G164" s="8">
        <f t="shared" si="13"/>
        <v>816500</v>
      </c>
      <c r="H164" s="7"/>
      <c r="I164" s="8">
        <f>I169+I174+I179+I184</f>
        <v>101080.54</v>
      </c>
    </row>
    <row r="165" spans="1:9" x14ac:dyDescent="0.2">
      <c r="A165" s="5" t="s">
        <v>0</v>
      </c>
      <c r="B165" s="99"/>
      <c r="C165" s="81"/>
      <c r="D165" s="18" t="s">
        <v>10</v>
      </c>
      <c r="E165" s="19">
        <f>SUM(E161:E164)</f>
        <v>17933030.019999996</v>
      </c>
      <c r="F165" s="19">
        <f>SUM(F161:F164)</f>
        <v>16966100</v>
      </c>
      <c r="G165" s="19">
        <f>SUM(G161:G164)</f>
        <v>18475580</v>
      </c>
      <c r="H165" s="18"/>
      <c r="I165" s="19">
        <f>SUM(I161:I164)</f>
        <v>704250.02</v>
      </c>
    </row>
    <row r="166" spans="1:9" ht="38.25" x14ac:dyDescent="0.2">
      <c r="A166" s="68" t="s">
        <v>78</v>
      </c>
      <c r="B166" s="97" t="s">
        <v>104</v>
      </c>
      <c r="C166" s="80" t="s">
        <v>103</v>
      </c>
      <c r="D166" s="7" t="s">
        <v>7</v>
      </c>
      <c r="E166" s="8"/>
      <c r="F166" s="8"/>
      <c r="G166" s="8"/>
      <c r="H166" s="7"/>
    </row>
    <row r="167" spans="1:9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9" ht="25.5" x14ac:dyDescent="0.2">
      <c r="A168" s="3" t="s">
        <v>0</v>
      </c>
      <c r="B168" s="98"/>
      <c r="C168" s="80"/>
      <c r="D168" s="7" t="s">
        <v>9</v>
      </c>
      <c r="E168" s="8">
        <v>14169236.289999999</v>
      </c>
      <c r="F168" s="8">
        <v>13536120</v>
      </c>
      <c r="G168" s="8">
        <v>15045600</v>
      </c>
      <c r="H168" s="7"/>
      <c r="I168">
        <v>468436.29</v>
      </c>
    </row>
    <row r="169" spans="1:9" ht="39.75" customHeight="1" x14ac:dyDescent="0.2">
      <c r="A169" s="3" t="s">
        <v>0</v>
      </c>
      <c r="B169" s="98"/>
      <c r="C169" s="80"/>
      <c r="D169" s="20" t="s">
        <v>105</v>
      </c>
      <c r="E169" s="21">
        <v>940580.54</v>
      </c>
      <c r="F169" s="21">
        <v>816500</v>
      </c>
      <c r="G169" s="21">
        <v>816500</v>
      </c>
      <c r="H169" s="7"/>
      <c r="I169">
        <v>101080.54</v>
      </c>
    </row>
    <row r="170" spans="1:9" x14ac:dyDescent="0.2">
      <c r="A170" s="5" t="s">
        <v>0</v>
      </c>
      <c r="B170" s="99"/>
      <c r="C170" s="81"/>
      <c r="D170" s="9" t="s">
        <v>10</v>
      </c>
      <c r="E170" s="10">
        <f>SUM(E166:E169)</f>
        <v>15109816.829999998</v>
      </c>
      <c r="F170" s="10">
        <f>SUM(F166:F169)</f>
        <v>14352620</v>
      </c>
      <c r="G170" s="10">
        <f>SUM(G166:G169)</f>
        <v>15862100</v>
      </c>
      <c r="H170" s="9"/>
      <c r="I170" s="10">
        <f>SUM(I166:I169)</f>
        <v>569516.82999999996</v>
      </c>
    </row>
    <row r="171" spans="1:9" ht="38.25" x14ac:dyDescent="0.2">
      <c r="A171" s="106" t="s">
        <v>79</v>
      </c>
      <c r="B171" s="97" t="s">
        <v>83</v>
      </c>
      <c r="C171" s="80" t="s">
        <v>103</v>
      </c>
      <c r="D171" s="7" t="s">
        <v>7</v>
      </c>
      <c r="E171" s="8">
        <v>294580</v>
      </c>
      <c r="F171" s="8">
        <v>295980</v>
      </c>
      <c r="G171" s="8">
        <v>295980</v>
      </c>
      <c r="H171" s="7"/>
      <c r="I171">
        <v>-1400</v>
      </c>
    </row>
    <row r="172" spans="1:9" ht="38.25" x14ac:dyDescent="0.2">
      <c r="A172" s="103"/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9" ht="25.5" x14ac:dyDescent="0.2">
      <c r="A173" s="103"/>
      <c r="B173" s="98"/>
      <c r="C173" s="80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9" ht="41.25" customHeight="1" x14ac:dyDescent="0.2">
      <c r="A174" s="103"/>
      <c r="B174" s="98"/>
      <c r="C174" s="80"/>
      <c r="D174" s="20" t="s">
        <v>105</v>
      </c>
      <c r="E174" s="8">
        <v>0</v>
      </c>
      <c r="F174" s="8">
        <v>0</v>
      </c>
      <c r="G174" s="8">
        <v>0</v>
      </c>
      <c r="H174" s="7"/>
    </row>
    <row r="175" spans="1:9" x14ac:dyDescent="0.2">
      <c r="A175" s="104"/>
      <c r="B175" s="99"/>
      <c r="C175" s="81"/>
      <c r="D175" s="9" t="s">
        <v>10</v>
      </c>
      <c r="E175" s="10">
        <f>SUM(E171:E174)</f>
        <v>294580</v>
      </c>
      <c r="F175" s="10">
        <f>SUM(F171:F174)</f>
        <v>295980</v>
      </c>
      <c r="G175" s="10">
        <f>SUM(G171:G174)</f>
        <v>295980</v>
      </c>
      <c r="H175" s="9"/>
      <c r="I175" s="10">
        <f>SUM(I171:I174)</f>
        <v>-1400</v>
      </c>
    </row>
    <row r="176" spans="1:9" ht="38.25" x14ac:dyDescent="0.2">
      <c r="A176" s="106" t="s">
        <v>88</v>
      </c>
      <c r="B176" s="97" t="s">
        <v>89</v>
      </c>
      <c r="C176" s="80" t="s">
        <v>98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2453633.19</v>
      </c>
      <c r="F178" s="8">
        <v>2317500</v>
      </c>
      <c r="G178" s="8">
        <v>2317500</v>
      </c>
      <c r="H178" s="7"/>
      <c r="I178">
        <v>136133.19</v>
      </c>
    </row>
    <row r="179" spans="1:9" ht="38.25" customHeight="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2453633.19</v>
      </c>
      <c r="F180" s="10">
        <f>SUM(F176:F179)</f>
        <v>2317500</v>
      </c>
      <c r="G180" s="10">
        <f>SUM(G176:G179)</f>
        <v>2317500</v>
      </c>
      <c r="H180" s="9"/>
      <c r="I180" s="10">
        <f>SUM(I176:I179)</f>
        <v>136133.19</v>
      </c>
    </row>
    <row r="181" spans="1:9" ht="38.25" x14ac:dyDescent="0.2">
      <c r="A181" s="106" t="s">
        <v>121</v>
      </c>
      <c r="B181" s="97" t="s">
        <v>122</v>
      </c>
      <c r="C181" s="80" t="s">
        <v>123</v>
      </c>
      <c r="D181" s="7" t="s">
        <v>7</v>
      </c>
      <c r="E181" s="8">
        <v>52500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22500</v>
      </c>
      <c r="F183" s="8"/>
      <c r="G183" s="8"/>
      <c r="H183" s="7"/>
    </row>
    <row r="184" spans="1:9" ht="39.75" customHeight="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75000</v>
      </c>
      <c r="F185" s="10">
        <f>SUM(F181:F184)</f>
        <v>0</v>
      </c>
      <c r="G185" s="10">
        <f>SUM(G181:G184)</f>
        <v>0</v>
      </c>
      <c r="H185" s="9"/>
      <c r="I185" s="10">
        <f>SUM(I181:I184)</f>
        <v>0</v>
      </c>
    </row>
    <row r="186" spans="1:9" ht="38.25" x14ac:dyDescent="0.2">
      <c r="A186" s="68" t="s">
        <v>80</v>
      </c>
      <c r="B186" s="97" t="s">
        <v>84</v>
      </c>
      <c r="C186" s="80"/>
      <c r="D186" s="7" t="s">
        <v>7</v>
      </c>
      <c r="E186" s="8">
        <f t="shared" ref="E186:G189" si="14">E191</f>
        <v>0</v>
      </c>
      <c r="F186" s="8">
        <f t="shared" si="14"/>
        <v>0</v>
      </c>
      <c r="G186" s="8">
        <f t="shared" si="14"/>
        <v>0</v>
      </c>
      <c r="H186" s="7"/>
    </row>
    <row r="187" spans="1:9" ht="38.25" x14ac:dyDescent="0.2">
      <c r="A187" s="3" t="s">
        <v>0</v>
      </c>
      <c r="B187" s="98"/>
      <c r="C187" s="80"/>
      <c r="D187" s="7" t="s">
        <v>8</v>
      </c>
      <c r="E187" s="8">
        <f t="shared" si="14"/>
        <v>0</v>
      </c>
      <c r="F187" s="8">
        <f t="shared" si="14"/>
        <v>0</v>
      </c>
      <c r="G187" s="8">
        <f t="shared" si="14"/>
        <v>0</v>
      </c>
      <c r="H187" s="7"/>
    </row>
    <row r="188" spans="1:9" ht="25.5" x14ac:dyDescent="0.2">
      <c r="A188" s="3" t="s">
        <v>0</v>
      </c>
      <c r="B188" s="98"/>
      <c r="C188" s="80"/>
      <c r="D188" s="7" t="s">
        <v>9</v>
      </c>
      <c r="E188" s="8">
        <f t="shared" si="14"/>
        <v>87413.8</v>
      </c>
      <c r="F188" s="8">
        <f t="shared" si="14"/>
        <v>115000</v>
      </c>
      <c r="G188" s="8">
        <f t="shared" si="14"/>
        <v>115000</v>
      </c>
      <c r="H188" s="7"/>
      <c r="I188">
        <f>I193</f>
        <v>-40886.199999999997</v>
      </c>
    </row>
    <row r="189" spans="1:9" ht="40.5" customHeight="1" x14ac:dyDescent="0.2">
      <c r="A189" s="3" t="s">
        <v>0</v>
      </c>
      <c r="B189" s="98"/>
      <c r="C189" s="80"/>
      <c r="D189" s="20" t="s">
        <v>105</v>
      </c>
      <c r="E189" s="8">
        <f t="shared" si="14"/>
        <v>0</v>
      </c>
      <c r="F189" s="8">
        <f t="shared" si="14"/>
        <v>0</v>
      </c>
      <c r="G189" s="8">
        <f t="shared" si="14"/>
        <v>0</v>
      </c>
      <c r="H189" s="7"/>
    </row>
    <row r="190" spans="1:9" x14ac:dyDescent="0.2">
      <c r="A190" s="5" t="s">
        <v>0</v>
      </c>
      <c r="B190" s="99"/>
      <c r="C190" s="81"/>
      <c r="D190" s="18" t="s">
        <v>10</v>
      </c>
      <c r="E190" s="19">
        <f>SUM(E186:E189)</f>
        <v>87413.8</v>
      </c>
      <c r="F190" s="19">
        <f>SUM(F186:F189)</f>
        <v>115000</v>
      </c>
      <c r="G190" s="19">
        <f>SUM(G186:G189)</f>
        <v>115000</v>
      </c>
      <c r="H190" s="18"/>
      <c r="I190" s="19">
        <f>SUM(I186:I189)</f>
        <v>-40886.199999999997</v>
      </c>
    </row>
    <row r="191" spans="1:9" ht="38.25" x14ac:dyDescent="0.2">
      <c r="A191" s="68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v>87413.8</v>
      </c>
      <c r="F193" s="8">
        <v>115000</v>
      </c>
      <c r="G193" s="8">
        <v>115000</v>
      </c>
      <c r="H193" s="7"/>
      <c r="I193">
        <v>-40886.199999999997</v>
      </c>
    </row>
    <row r="194" spans="1:9" ht="39" customHeight="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5" t="s">
        <v>0</v>
      </c>
      <c r="B195" s="99"/>
      <c r="C195" s="81"/>
      <c r="D195" s="9" t="s">
        <v>10</v>
      </c>
      <c r="E195" s="10">
        <f>SUM(E191:E194)</f>
        <v>87413.8</v>
      </c>
      <c r="F195" s="10">
        <f>SUM(F191:F194)</f>
        <v>115000</v>
      </c>
      <c r="G195" s="10">
        <f>SUM(G191:G194)</f>
        <v>115000</v>
      </c>
      <c r="H195" s="9"/>
      <c r="I195" s="10">
        <f>SUM(I191:I194)</f>
        <v>-40886.199999999997</v>
      </c>
    </row>
  </sheetData>
  <mergeCells count="97"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C11:C15"/>
    <mergeCell ref="C16:C20"/>
    <mergeCell ref="C21:C25"/>
    <mergeCell ref="A26:A30"/>
    <mergeCell ref="B26:B30"/>
    <mergeCell ref="C26:C30"/>
    <mergeCell ref="A31:A35"/>
    <mergeCell ref="B31:B35"/>
    <mergeCell ref="C31:C35"/>
    <mergeCell ref="A36:A40"/>
    <mergeCell ref="B36:B40"/>
    <mergeCell ref="C36:C40"/>
    <mergeCell ref="A41:A45"/>
    <mergeCell ref="B41:B45"/>
    <mergeCell ref="C41:C45"/>
    <mergeCell ref="C46:C50"/>
    <mergeCell ref="B51:B55"/>
    <mergeCell ref="C51:C55"/>
    <mergeCell ref="B56:B6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A86:A90"/>
    <mergeCell ref="B86:B90"/>
    <mergeCell ref="C86:C90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B121:B125"/>
    <mergeCell ref="C121:C125"/>
    <mergeCell ref="B156:B160"/>
    <mergeCell ref="C156:C160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B151:B155"/>
    <mergeCell ref="C151:C155"/>
    <mergeCell ref="B161:B165"/>
    <mergeCell ref="C161:C165"/>
    <mergeCell ref="B166:B170"/>
    <mergeCell ref="C166:C170"/>
    <mergeCell ref="A171:A175"/>
    <mergeCell ref="B171:B175"/>
    <mergeCell ref="C171:C175"/>
    <mergeCell ref="B186:B190"/>
    <mergeCell ref="C186:C190"/>
    <mergeCell ref="B191:B195"/>
    <mergeCell ref="C191:C195"/>
    <mergeCell ref="A176:A180"/>
    <mergeCell ref="B176:B180"/>
    <mergeCell ref="C176:C180"/>
    <mergeCell ref="A181:A185"/>
    <mergeCell ref="B181:B185"/>
    <mergeCell ref="C181:C18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I169" sqref="I16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ht="88.5" customHeight="1" x14ac:dyDescent="0.2">
      <c r="A1" t="s">
        <v>0</v>
      </c>
      <c r="D1" s="90" t="s">
        <v>138</v>
      </c>
      <c r="E1" s="91"/>
      <c r="F1" s="91"/>
      <c r="G1" s="91"/>
      <c r="H1" s="91"/>
    </row>
    <row r="2" spans="1:9" ht="65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39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E11+E46+E56+E66+E76+E126+E151+E161+E186</f>
        <v>15370245.199999999</v>
      </c>
      <c r="F6" s="8">
        <f t="shared" si="0"/>
        <v>13891629.199999999</v>
      </c>
      <c r="G6" s="8">
        <f t="shared" si="0"/>
        <v>14172129.199999999</v>
      </c>
      <c r="H6" s="8">
        <f>E6+F6+G6</f>
        <v>43434003.599999994</v>
      </c>
      <c r="I6" s="8">
        <f>I11+I46+I56+I66+I76+I126+I151+I161+I186</f>
        <v>-1400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688427.45</v>
      </c>
      <c r="F7" s="8">
        <f t="shared" si="0"/>
        <v>880118.24</v>
      </c>
      <c r="G7" s="8">
        <f t="shared" si="0"/>
        <v>774071.4</v>
      </c>
      <c r="H7" s="8">
        <f t="shared" ref="H7:H8" si="1">E7+F7+G7</f>
        <v>2342617.09</v>
      </c>
      <c r="I7" s="8">
        <f>I12+I47+I57+I67+I77+I127+I152+I162+I187</f>
        <v>-128249.37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53945822.479999989</v>
      </c>
      <c r="F8" s="8">
        <f t="shared" si="0"/>
        <v>50441872</v>
      </c>
      <c r="G8" s="8">
        <f t="shared" si="0"/>
        <v>51935452</v>
      </c>
      <c r="H8" s="8">
        <f t="shared" si="1"/>
        <v>156323146.47999999</v>
      </c>
      <c r="I8" s="8">
        <f>I13+I48+I58+I68+I78+I128+I153+I163+I188</f>
        <v>-81331.60000000002</v>
      </c>
    </row>
    <row r="9" spans="1:9" ht="38.25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940580.54</v>
      </c>
      <c r="F9" s="8">
        <f t="shared" si="0"/>
        <v>816500</v>
      </c>
      <c r="G9" s="8">
        <f t="shared" si="0"/>
        <v>816500</v>
      </c>
      <c r="H9" s="8">
        <f>SUM(E9:G9)</f>
        <v>2573580.54</v>
      </c>
      <c r="I9" s="8">
        <f>I14+I49+I59+I69+I79+I129+I154+I164+I189</f>
        <v>101080.54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70945075.670000002</v>
      </c>
      <c r="F10" s="17">
        <f>SUM(F6:F9)</f>
        <v>66030119.439999998</v>
      </c>
      <c r="G10" s="17">
        <f>SUM(G6:G9)</f>
        <v>67698152.599999994</v>
      </c>
      <c r="H10" s="17">
        <f>SUM(E10:G10)</f>
        <v>204673347.71000001</v>
      </c>
      <c r="I10" s="17">
        <f>SUM(I6:I9)</f>
        <v>-109900.43000000004</v>
      </c>
    </row>
    <row r="11" spans="1:9" ht="39" customHeight="1" x14ac:dyDescent="0.2">
      <c r="A11" s="64" t="s">
        <v>11</v>
      </c>
      <c r="B11" s="12" t="s">
        <v>22</v>
      </c>
      <c r="C11" s="80"/>
      <c r="D11" s="7" t="s">
        <v>7</v>
      </c>
      <c r="E11" s="8">
        <f t="shared" ref="E11:G14" si="2">E16+E21+E26+E31+E36+E41</f>
        <v>0</v>
      </c>
      <c r="F11" s="8">
        <f t="shared" si="2"/>
        <v>0</v>
      </c>
      <c r="G11" s="8">
        <f t="shared" si="2"/>
        <v>0</v>
      </c>
      <c r="H11" s="8">
        <f>H10-H9</f>
        <v>202099767.17000002</v>
      </c>
      <c r="I11" s="8">
        <f>I16+I21+I26+I31+I36+I41</f>
        <v>0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2"/>
        <v>604632</v>
      </c>
      <c r="F12" s="8">
        <f t="shared" si="2"/>
        <v>486088</v>
      </c>
      <c r="G12" s="8">
        <f t="shared" si="2"/>
        <v>504808</v>
      </c>
      <c r="H12" s="7"/>
      <c r="I12" s="8">
        <f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2"/>
        <v>23825000.799999997</v>
      </c>
      <c r="F13" s="8">
        <f t="shared" si="2"/>
        <v>23893120</v>
      </c>
      <c r="G13" s="8">
        <f t="shared" si="2"/>
        <v>24002220</v>
      </c>
      <c r="H13" s="7"/>
      <c r="I13" s="8">
        <f>I18+I23+I28+I33+I38+I43</f>
        <v>-622419.20000000007</v>
      </c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7"/>
      <c r="I14" s="8">
        <f t="shared" ref="I14" si="3">I19+I24+I29+I34+I39+I44</f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24429632.799999997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-622419.20000000007</v>
      </c>
    </row>
    <row r="16" spans="1:9" ht="42" customHeight="1" x14ac:dyDescent="0.2">
      <c r="A16" s="64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18825942.489999998</v>
      </c>
      <c r="F18" s="8">
        <v>19251910</v>
      </c>
      <c r="G18" s="8">
        <v>19251910</v>
      </c>
      <c r="H18" s="7"/>
      <c r="I18">
        <v>-730467.51</v>
      </c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18825942.489999998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-730467.51</v>
      </c>
    </row>
    <row r="21" spans="1:10" ht="39" customHeight="1" x14ac:dyDescent="0.2">
      <c r="A21" s="64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604632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604632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36.7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30" customHeight="1" x14ac:dyDescent="0.2">
      <c r="A28" s="82"/>
      <c r="B28" s="85"/>
      <c r="C28" s="88"/>
      <c r="D28" s="7" t="s">
        <v>9</v>
      </c>
      <c r="E28" s="8">
        <v>0</v>
      </c>
      <c r="F28" s="8">
        <v>15000</v>
      </c>
      <c r="G28" s="8">
        <v>15000</v>
      </c>
      <c r="H28" s="7"/>
      <c r="I28">
        <v>-15000</v>
      </c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0</v>
      </c>
      <c r="F30" s="10">
        <f>SUM(F26:F29)</f>
        <v>15000</v>
      </c>
      <c r="G30" s="10">
        <f>SUM(G26:G29)</f>
        <v>15000</v>
      </c>
      <c r="H30" s="9"/>
      <c r="I30" s="10">
        <f>SUM(I26:I29)</f>
        <v>-15000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>
        <v>240</v>
      </c>
    </row>
    <row r="33" spans="1:10" ht="29.25" customHeight="1" x14ac:dyDescent="0.2">
      <c r="A33" s="82"/>
      <c r="B33" s="95"/>
      <c r="C33" s="88"/>
      <c r="D33" s="7" t="s">
        <v>9</v>
      </c>
      <c r="E33" s="8">
        <v>1844977.36</v>
      </c>
      <c r="F33" s="8">
        <v>1765310</v>
      </c>
      <c r="G33" s="8">
        <v>1765310</v>
      </c>
      <c r="H33" s="7"/>
      <c r="I33">
        <v>29667.360000000001</v>
      </c>
      <c r="J33" s="25">
        <v>850</v>
      </c>
    </row>
    <row r="34" spans="1:10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0" ht="24" customHeight="1" x14ac:dyDescent="0.2">
      <c r="A35" s="83"/>
      <c r="B35" s="96"/>
      <c r="C35" s="89"/>
      <c r="D35" s="9" t="s">
        <v>10</v>
      </c>
      <c r="E35" s="10">
        <f>SUM(E31:E34)</f>
        <v>1844977.36</v>
      </c>
      <c r="F35" s="10">
        <f>SUM(F31:F34)</f>
        <v>1765310</v>
      </c>
      <c r="G35" s="10">
        <f>SUM(G31:G34)</f>
        <v>1765310</v>
      </c>
      <c r="H35" s="9"/>
      <c r="I35" s="10">
        <f>SUM(I31:I34)</f>
        <v>29667.360000000001</v>
      </c>
      <c r="J35" s="25"/>
    </row>
    <row r="36" spans="1:10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  <c r="J36" s="51"/>
    </row>
    <row r="37" spans="1:10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s="51"/>
    </row>
    <row r="38" spans="1:10" ht="26.25" customHeight="1" x14ac:dyDescent="0.2">
      <c r="A38" s="82"/>
      <c r="B38" s="95"/>
      <c r="C38" s="100"/>
      <c r="D38" s="7" t="s">
        <v>9</v>
      </c>
      <c r="E38" s="8">
        <v>2542380.9500000002</v>
      </c>
      <c r="F38" s="8">
        <v>2550900</v>
      </c>
      <c r="G38" s="8">
        <v>2660000</v>
      </c>
      <c r="H38" s="7"/>
      <c r="I38">
        <v>93380.95</v>
      </c>
      <c r="J38" s="51"/>
    </row>
    <row r="39" spans="1:10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  <c r="J39" s="51"/>
    </row>
    <row r="40" spans="1:10" ht="29.25" customHeight="1" x14ac:dyDescent="0.2">
      <c r="A40" s="83"/>
      <c r="B40" s="96"/>
      <c r="C40" s="101"/>
      <c r="D40" s="9" t="s">
        <v>10</v>
      </c>
      <c r="E40" s="10">
        <f>SUM(E36:E39)</f>
        <v>2542380.9500000002</v>
      </c>
      <c r="F40" s="10">
        <f>SUM(F36:F39)</f>
        <v>2550900</v>
      </c>
      <c r="G40" s="10">
        <f>SUM(G36:G39)</f>
        <v>2660000</v>
      </c>
      <c r="H40" s="9"/>
      <c r="I40" s="10">
        <f>SUM(I36:I39)</f>
        <v>93380.95</v>
      </c>
    </row>
    <row r="41" spans="1:10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0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0" ht="29.25" customHeight="1" x14ac:dyDescent="0.2">
      <c r="A43" s="82"/>
      <c r="B43" s="95"/>
      <c r="C43" s="88"/>
      <c r="D43" s="7" t="s">
        <v>9</v>
      </c>
      <c r="E43" s="8">
        <v>611700</v>
      </c>
      <c r="F43" s="8">
        <v>310000</v>
      </c>
      <c r="G43" s="8">
        <v>310000</v>
      </c>
      <c r="H43" s="7"/>
    </row>
    <row r="44" spans="1:10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0" ht="14.45" customHeight="1" x14ac:dyDescent="0.2">
      <c r="A45" s="83"/>
      <c r="B45" s="96"/>
      <c r="C45" s="89"/>
      <c r="D45" s="9" t="s">
        <v>10</v>
      </c>
      <c r="E45" s="10">
        <f>SUM(E41:E44)</f>
        <v>611700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0" ht="39.75" customHeight="1" x14ac:dyDescent="0.2">
      <c r="A46" s="64" t="s">
        <v>14</v>
      </c>
      <c r="B46" s="61" t="s">
        <v>36</v>
      </c>
      <c r="C46" s="80"/>
      <c r="D46" s="7" t="s">
        <v>7</v>
      </c>
      <c r="E46" s="8">
        <f t="shared" ref="E46:G49" si="4">E51</f>
        <v>0</v>
      </c>
      <c r="F46" s="8">
        <f t="shared" si="4"/>
        <v>0</v>
      </c>
      <c r="G46" s="8">
        <f t="shared" si="4"/>
        <v>0</v>
      </c>
      <c r="H46" s="7"/>
    </row>
    <row r="47" spans="1:10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4"/>
        <v>0</v>
      </c>
      <c r="F47" s="8">
        <f t="shared" si="4"/>
        <v>0</v>
      </c>
      <c r="G47" s="8">
        <f t="shared" si="4"/>
        <v>0</v>
      </c>
      <c r="H47" s="7"/>
    </row>
    <row r="48" spans="1:10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4"/>
        <v>994330.51</v>
      </c>
      <c r="F48" s="8">
        <f t="shared" si="4"/>
        <v>115000</v>
      </c>
      <c r="G48" s="8">
        <f t="shared" si="4"/>
        <v>115000</v>
      </c>
      <c r="H48" s="7"/>
      <c r="I48">
        <f>I53</f>
        <v>878330.51</v>
      </c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4"/>
        <v>0</v>
      </c>
      <c r="F49" s="8">
        <f t="shared" si="4"/>
        <v>0</v>
      </c>
      <c r="G49" s="8">
        <f t="shared" si="4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994330.51</v>
      </c>
      <c r="F50" s="19">
        <f>SUM(F46:F49)</f>
        <v>115000</v>
      </c>
      <c r="G50" s="19">
        <f>SUM(G46:G49)</f>
        <v>115000</v>
      </c>
      <c r="H50" s="18"/>
      <c r="I50" s="19">
        <f>SUM(I46:I49)</f>
        <v>878330.51</v>
      </c>
    </row>
    <row r="51" spans="1:9" ht="36.75" customHeight="1" x14ac:dyDescent="0.2">
      <c r="A51" s="64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994330.51</v>
      </c>
      <c r="F53" s="8">
        <v>115000</v>
      </c>
      <c r="G53" s="8">
        <v>115000</v>
      </c>
      <c r="H53" s="7"/>
      <c r="I53">
        <v>878330.51</v>
      </c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994330.51</v>
      </c>
      <c r="F55" s="10">
        <f>SUM(F51:F54)</f>
        <v>115000</v>
      </c>
      <c r="G55" s="10">
        <f>SUM(G51:G54)</f>
        <v>115000</v>
      </c>
      <c r="H55" s="9"/>
      <c r="I55" s="10">
        <f>SUM(I51:I54)</f>
        <v>878330.51</v>
      </c>
    </row>
    <row r="56" spans="1:9" ht="38.25" x14ac:dyDescent="0.2">
      <c r="A56" s="62" t="s">
        <v>38</v>
      </c>
      <c r="B56" s="97" t="s">
        <v>40</v>
      </c>
      <c r="C56" s="80"/>
      <c r="D56" s="7" t="s">
        <v>7</v>
      </c>
      <c r="E56" s="8">
        <f t="shared" ref="E56:G59" si="5">E61</f>
        <v>781740</v>
      </c>
      <c r="F56" s="8">
        <f t="shared" si="5"/>
        <v>781740</v>
      </c>
      <c r="G56" s="8">
        <f t="shared" si="5"/>
        <v>781740</v>
      </c>
      <c r="H56" s="7"/>
    </row>
    <row r="57" spans="1:9" ht="38.25" x14ac:dyDescent="0.2">
      <c r="A57" s="3" t="s">
        <v>0</v>
      </c>
      <c r="B57" s="98"/>
      <c r="C57" s="80"/>
      <c r="D57" s="7" t="s">
        <v>8</v>
      </c>
      <c r="E57" s="8">
        <f t="shared" si="5"/>
        <v>0</v>
      </c>
      <c r="F57" s="8">
        <f t="shared" si="5"/>
        <v>0</v>
      </c>
      <c r="G57" s="8">
        <f t="shared" si="5"/>
        <v>0</v>
      </c>
      <c r="H57" s="7"/>
    </row>
    <row r="58" spans="1:9" ht="25.5" x14ac:dyDescent="0.2">
      <c r="A58" s="3" t="s">
        <v>0</v>
      </c>
      <c r="B58" s="98"/>
      <c r="C58" s="80"/>
      <c r="D58" s="7" t="s">
        <v>9</v>
      </c>
      <c r="E58" s="8">
        <f t="shared" si="5"/>
        <v>50000</v>
      </c>
      <c r="F58" s="8">
        <f t="shared" si="5"/>
        <v>80000</v>
      </c>
      <c r="G58" s="8">
        <f t="shared" si="5"/>
        <v>80000</v>
      </c>
      <c r="H58" s="7"/>
      <c r="I58">
        <f>I63</f>
        <v>-30000</v>
      </c>
    </row>
    <row r="59" spans="1:9" ht="37.5" customHeight="1" x14ac:dyDescent="0.2">
      <c r="A59" s="3" t="s">
        <v>0</v>
      </c>
      <c r="B59" s="98"/>
      <c r="C59" s="80"/>
      <c r="D59" s="20" t="s">
        <v>105</v>
      </c>
      <c r="E59" s="8">
        <f t="shared" si="5"/>
        <v>0</v>
      </c>
      <c r="F59" s="8">
        <f t="shared" si="5"/>
        <v>0</v>
      </c>
      <c r="G59" s="8">
        <f t="shared" si="5"/>
        <v>0</v>
      </c>
      <c r="H59" s="7"/>
    </row>
    <row r="60" spans="1:9" x14ac:dyDescent="0.2">
      <c r="A60" s="5" t="s">
        <v>0</v>
      </c>
      <c r="B60" s="99"/>
      <c r="C60" s="81"/>
      <c r="D60" s="18" t="s">
        <v>10</v>
      </c>
      <c r="E60" s="19">
        <f>SUM(E56:E59)</f>
        <v>831740</v>
      </c>
      <c r="F60" s="19">
        <f>SUM(F56:F59)</f>
        <v>861740</v>
      </c>
      <c r="G60" s="19">
        <f>SUM(G56:G59)</f>
        <v>861740</v>
      </c>
      <c r="H60" s="18"/>
      <c r="I60" s="19">
        <f>SUM(I56:I59)</f>
        <v>-30000</v>
      </c>
    </row>
    <row r="61" spans="1:9" ht="38.25" x14ac:dyDescent="0.2">
      <c r="A61" s="62" t="s">
        <v>39</v>
      </c>
      <c r="B61" s="97" t="s">
        <v>41</v>
      </c>
      <c r="C61" s="80" t="s">
        <v>93</v>
      </c>
      <c r="D61" s="7" t="s">
        <v>7</v>
      </c>
      <c r="E61" s="8">
        <v>781740</v>
      </c>
      <c r="F61" s="8">
        <v>781740</v>
      </c>
      <c r="G61" s="8"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v>0</v>
      </c>
      <c r="F62" s="8">
        <v>0</v>
      </c>
      <c r="G62" s="8"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v>50000</v>
      </c>
      <c r="F63" s="8">
        <v>80000</v>
      </c>
      <c r="G63" s="8">
        <v>80000</v>
      </c>
      <c r="H63" s="7"/>
      <c r="I63">
        <v>-30000</v>
      </c>
    </row>
    <row r="64" spans="1:9" ht="38.25" customHeight="1" x14ac:dyDescent="0.2">
      <c r="A64" s="3" t="s">
        <v>0</v>
      </c>
      <c r="B64" s="98"/>
      <c r="C64" s="80"/>
      <c r="D64" s="20" t="s">
        <v>105</v>
      </c>
      <c r="E64" s="8">
        <v>0</v>
      </c>
      <c r="F64" s="8">
        <v>0</v>
      </c>
      <c r="G64" s="8">
        <v>0</v>
      </c>
      <c r="H64" s="7"/>
    </row>
    <row r="65" spans="1:10" x14ac:dyDescent="0.2">
      <c r="A65" s="5" t="s">
        <v>0</v>
      </c>
      <c r="B65" s="99"/>
      <c r="C65" s="81"/>
      <c r="D65" s="9" t="s">
        <v>10</v>
      </c>
      <c r="E65" s="10">
        <f>SUM(E61:E64)</f>
        <v>831740</v>
      </c>
      <c r="F65" s="10">
        <f>SUM(F61:F64)</f>
        <v>861740</v>
      </c>
      <c r="G65" s="10">
        <f>SUM(G61:G64)</f>
        <v>861740</v>
      </c>
      <c r="H65" s="9"/>
      <c r="I65" s="10">
        <f>SUM(I61:I64)</f>
        <v>-30000</v>
      </c>
    </row>
    <row r="66" spans="1:10" ht="38.25" x14ac:dyDescent="0.2">
      <c r="A66" s="62" t="s">
        <v>42</v>
      </c>
      <c r="B66" s="97" t="s">
        <v>44</v>
      </c>
      <c r="C66" s="80"/>
      <c r="D66" s="7" t="s">
        <v>7</v>
      </c>
      <c r="E66" s="8">
        <f t="shared" ref="E66:G69" si="6">E71</f>
        <v>0</v>
      </c>
      <c r="F66" s="8">
        <f t="shared" si="6"/>
        <v>0</v>
      </c>
      <c r="G66" s="8">
        <f t="shared" si="6"/>
        <v>0</v>
      </c>
      <c r="H66" s="7"/>
    </row>
    <row r="67" spans="1:10" ht="38.25" x14ac:dyDescent="0.2">
      <c r="A67" s="3" t="s">
        <v>0</v>
      </c>
      <c r="B67" s="98"/>
      <c r="C67" s="80"/>
      <c r="D67" s="7" t="s">
        <v>8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7"/>
    </row>
    <row r="68" spans="1:10" ht="25.5" x14ac:dyDescent="0.2">
      <c r="A68" s="3" t="s">
        <v>0</v>
      </c>
      <c r="B68" s="98"/>
      <c r="C68" s="80"/>
      <c r="D68" s="7" t="s">
        <v>9</v>
      </c>
      <c r="E68" s="8">
        <f t="shared" si="6"/>
        <v>2364468.96</v>
      </c>
      <c r="F68" s="8">
        <f t="shared" si="6"/>
        <v>1997002</v>
      </c>
      <c r="G68" s="8">
        <f t="shared" si="6"/>
        <v>1997002</v>
      </c>
      <c r="H68" s="7"/>
      <c r="I68">
        <f>I73</f>
        <v>-16631.04</v>
      </c>
    </row>
    <row r="69" spans="1:10" ht="40.5" customHeight="1" x14ac:dyDescent="0.2">
      <c r="A69" s="3" t="s">
        <v>0</v>
      </c>
      <c r="B69" s="98"/>
      <c r="C69" s="80"/>
      <c r="D69" s="20" t="s">
        <v>105</v>
      </c>
      <c r="E69" s="8">
        <f t="shared" si="6"/>
        <v>0</v>
      </c>
      <c r="F69" s="8">
        <f t="shared" si="6"/>
        <v>0</v>
      </c>
      <c r="G69" s="8">
        <f t="shared" si="6"/>
        <v>0</v>
      </c>
      <c r="H69" s="7"/>
    </row>
    <row r="70" spans="1:10" x14ac:dyDescent="0.2">
      <c r="A70" s="5" t="s">
        <v>0</v>
      </c>
      <c r="B70" s="99"/>
      <c r="C70" s="81"/>
      <c r="D70" s="18" t="s">
        <v>10</v>
      </c>
      <c r="E70" s="19">
        <f>SUM(E66:E69)</f>
        <v>2364468.96</v>
      </c>
      <c r="F70" s="19">
        <f>SUM(F66:F69)</f>
        <v>1997002</v>
      </c>
      <c r="G70" s="19">
        <f>SUM(G66:G69)</f>
        <v>1997002</v>
      </c>
      <c r="H70" s="18"/>
      <c r="I70" s="19">
        <f>SUM(I66:I69)</f>
        <v>-16631.04</v>
      </c>
    </row>
    <row r="71" spans="1:10" ht="38.25" x14ac:dyDescent="0.2">
      <c r="A71" s="62" t="s">
        <v>43</v>
      </c>
      <c r="B71" s="97" t="s">
        <v>45</v>
      </c>
      <c r="C71" s="80" t="s">
        <v>94</v>
      </c>
      <c r="D71" s="7" t="s">
        <v>7</v>
      </c>
      <c r="E71" s="8"/>
      <c r="F71" s="8"/>
      <c r="G71" s="8"/>
      <c r="H71" s="7"/>
    </row>
    <row r="72" spans="1:10" ht="38.25" x14ac:dyDescent="0.2">
      <c r="A72" s="3" t="s">
        <v>0</v>
      </c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10" ht="25.5" x14ac:dyDescent="0.2">
      <c r="A73" s="3" t="s">
        <v>0</v>
      </c>
      <c r="B73" s="98"/>
      <c r="C73" s="80"/>
      <c r="D73" s="7" t="s">
        <v>9</v>
      </c>
      <c r="E73" s="8">
        <v>2364468.96</v>
      </c>
      <c r="F73" s="8">
        <v>1997002</v>
      </c>
      <c r="G73" s="8">
        <v>1997002</v>
      </c>
      <c r="H73" s="7"/>
      <c r="I73">
        <v>-16631.04</v>
      </c>
      <c r="J73" s="25"/>
    </row>
    <row r="74" spans="1:10" ht="39" customHeight="1" x14ac:dyDescent="0.2">
      <c r="A74" s="3" t="s">
        <v>0</v>
      </c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  <c r="J74" s="25"/>
    </row>
    <row r="75" spans="1:10" x14ac:dyDescent="0.2">
      <c r="A75" s="5" t="s">
        <v>0</v>
      </c>
      <c r="B75" s="99"/>
      <c r="C75" s="81"/>
      <c r="D75" s="9" t="s">
        <v>10</v>
      </c>
      <c r="E75" s="10">
        <f>SUM(E71:E74)</f>
        <v>2364468.96</v>
      </c>
      <c r="F75" s="10">
        <f>SUM(F71:F74)</f>
        <v>1997002</v>
      </c>
      <c r="G75" s="10">
        <f>SUM(G71:G74)</f>
        <v>1997002</v>
      </c>
      <c r="H75" s="9"/>
      <c r="I75" s="10">
        <f>SUM(I71:I74)</f>
        <v>-16631.04</v>
      </c>
    </row>
    <row r="76" spans="1:10" ht="38.25" x14ac:dyDescent="0.2">
      <c r="A76" s="62" t="s">
        <v>46</v>
      </c>
      <c r="B76" s="97" t="s">
        <v>48</v>
      </c>
      <c r="C76" s="80"/>
      <c r="D76" s="7" t="s">
        <v>7</v>
      </c>
      <c r="E76" s="8">
        <f>E81+E86+E91+E96+E101+E106+E111+E116+E121</f>
        <v>206494.2</v>
      </c>
      <c r="F76" s="8">
        <f t="shared" ref="E76:G79" si="7">F81+F86+F91+F96+F101+F106+F111+F116</f>
        <v>206494.2</v>
      </c>
      <c r="G76" s="8">
        <f t="shared" si="7"/>
        <v>206494.2</v>
      </c>
      <c r="H76" s="7"/>
      <c r="I76" s="8">
        <f t="shared" ref="I76:I79" si="8">I81+I86+I91+I96+I101+I106+I111+I116</f>
        <v>0</v>
      </c>
    </row>
    <row r="77" spans="1:10" ht="38.25" x14ac:dyDescent="0.2">
      <c r="A77" s="3" t="s">
        <v>0</v>
      </c>
      <c r="B77" s="98"/>
      <c r="C77" s="80"/>
      <c r="D77" s="7" t="s">
        <v>8</v>
      </c>
      <c r="E77" s="8">
        <f t="shared" si="7"/>
        <v>0</v>
      </c>
      <c r="F77" s="8">
        <f t="shared" si="7"/>
        <v>0</v>
      </c>
      <c r="G77" s="8">
        <f t="shared" si="7"/>
        <v>0</v>
      </c>
      <c r="H77" s="7"/>
      <c r="I77" s="8">
        <f t="shared" si="8"/>
        <v>0</v>
      </c>
    </row>
    <row r="78" spans="1:10" ht="25.5" x14ac:dyDescent="0.2">
      <c r="A78" s="3" t="s">
        <v>0</v>
      </c>
      <c r="B78" s="98"/>
      <c r="C78" s="80"/>
      <c r="D78" s="7" t="s">
        <v>9</v>
      </c>
      <c r="E78" s="8">
        <f>E83+E88+E93+E98+E103+E108+E113+E118+E123</f>
        <v>6423618.3900000006</v>
      </c>
      <c r="F78" s="8">
        <f t="shared" si="7"/>
        <v>5521200</v>
      </c>
      <c r="G78" s="8">
        <f t="shared" si="7"/>
        <v>5396200</v>
      </c>
      <c r="H78" s="7"/>
      <c r="I78" s="8">
        <f>I83+I88+I93+I98+I103+I108+I113+I118+I123</f>
        <v>-1172985.69</v>
      </c>
    </row>
    <row r="79" spans="1:10" ht="37.5" customHeight="1" x14ac:dyDescent="0.2">
      <c r="A79" s="3" t="s">
        <v>0</v>
      </c>
      <c r="B79" s="98"/>
      <c r="C79" s="80"/>
      <c r="D79" s="20" t="s">
        <v>105</v>
      </c>
      <c r="E79" s="8">
        <f t="shared" si="7"/>
        <v>0</v>
      </c>
      <c r="F79" s="8">
        <f t="shared" si="7"/>
        <v>0</v>
      </c>
      <c r="G79" s="8">
        <f t="shared" si="7"/>
        <v>0</v>
      </c>
      <c r="H79" s="7"/>
      <c r="I79" s="8">
        <f t="shared" si="8"/>
        <v>0</v>
      </c>
    </row>
    <row r="80" spans="1:10" x14ac:dyDescent="0.2">
      <c r="A80" s="5" t="s">
        <v>0</v>
      </c>
      <c r="B80" s="99"/>
      <c r="C80" s="81"/>
      <c r="D80" s="18" t="s">
        <v>10</v>
      </c>
      <c r="E80" s="19">
        <f>SUM(E76:E79)</f>
        <v>6630112.5900000008</v>
      </c>
      <c r="F80" s="19">
        <f>SUM(F76:F79)</f>
        <v>5727694.2000000002</v>
      </c>
      <c r="G80" s="19">
        <f>SUM(G76:G79)</f>
        <v>5602694.2000000002</v>
      </c>
      <c r="H80" s="18"/>
      <c r="I80" s="19">
        <f>SUM(I76:I79)</f>
        <v>-1172985.69</v>
      </c>
    </row>
    <row r="81" spans="1:9" ht="38.25" x14ac:dyDescent="0.2">
      <c r="A81" s="62" t="s">
        <v>47</v>
      </c>
      <c r="B81" s="97" t="s">
        <v>49</v>
      </c>
      <c r="C81" s="80" t="s">
        <v>98</v>
      </c>
      <c r="D81" s="7" t="s">
        <v>7</v>
      </c>
      <c r="E81" s="8"/>
      <c r="F81" s="8"/>
      <c r="G81" s="8"/>
      <c r="H81" s="7"/>
    </row>
    <row r="82" spans="1:9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9" ht="25.5" x14ac:dyDescent="0.2">
      <c r="A83" s="3" t="s">
        <v>0</v>
      </c>
      <c r="B83" s="98"/>
      <c r="C83" s="80"/>
      <c r="D83" s="7" t="s">
        <v>9</v>
      </c>
      <c r="E83" s="8">
        <v>27538</v>
      </c>
      <c r="F83" s="8">
        <v>50000</v>
      </c>
      <c r="G83" s="8">
        <v>50000</v>
      </c>
      <c r="H83" s="7"/>
      <c r="I83">
        <v>-22462</v>
      </c>
    </row>
    <row r="84" spans="1:9" ht="39" customHeight="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</row>
    <row r="85" spans="1:9" x14ac:dyDescent="0.2">
      <c r="A85" s="5" t="s">
        <v>0</v>
      </c>
      <c r="B85" s="99"/>
      <c r="C85" s="81"/>
      <c r="D85" s="9" t="s">
        <v>10</v>
      </c>
      <c r="E85" s="10">
        <f>SUM(E81:E84)</f>
        <v>27538</v>
      </c>
      <c r="F85" s="10">
        <f>SUM(F81:F84)</f>
        <v>50000</v>
      </c>
      <c r="G85" s="10">
        <f>SUM(G81:G84)</f>
        <v>50000</v>
      </c>
      <c r="H85" s="9"/>
      <c r="I85" s="10">
        <f>SUM(I81:I84)</f>
        <v>-22462</v>
      </c>
    </row>
    <row r="86" spans="1:9" ht="38.25" x14ac:dyDescent="0.2">
      <c r="A86" s="106" t="s">
        <v>50</v>
      </c>
      <c r="B86" s="97" t="s">
        <v>51</v>
      </c>
      <c r="C86" s="80" t="s">
        <v>98</v>
      </c>
      <c r="D86" s="7" t="s">
        <v>7</v>
      </c>
      <c r="E86" s="8">
        <v>50186.2</v>
      </c>
      <c r="F86" s="8">
        <v>50186.2</v>
      </c>
      <c r="G86" s="8">
        <v>50186.2</v>
      </c>
      <c r="H86" s="7"/>
    </row>
    <row r="87" spans="1:9" ht="38.25" x14ac:dyDescent="0.2">
      <c r="A87" s="103"/>
      <c r="B87" s="98"/>
      <c r="C87" s="80"/>
      <c r="D87" s="7" t="s">
        <v>8</v>
      </c>
      <c r="E87" s="8">
        <v>0</v>
      </c>
      <c r="F87" s="8">
        <v>0</v>
      </c>
      <c r="G87" s="8">
        <v>0</v>
      </c>
      <c r="H87" s="7"/>
    </row>
    <row r="88" spans="1:9" ht="25.5" x14ac:dyDescent="0.2">
      <c r="A88" s="103"/>
      <c r="B88" s="98"/>
      <c r="C88" s="80"/>
      <c r="D88" s="7" t="s">
        <v>9</v>
      </c>
      <c r="E88" s="8">
        <v>0</v>
      </c>
      <c r="F88" s="8">
        <v>0</v>
      </c>
      <c r="G88" s="8">
        <v>0</v>
      </c>
      <c r="H88" s="7"/>
    </row>
    <row r="89" spans="1:9" ht="39" customHeight="1" x14ac:dyDescent="0.2">
      <c r="A89" s="103"/>
      <c r="B89" s="98"/>
      <c r="C89" s="80"/>
      <c r="D89" s="20" t="s">
        <v>105</v>
      </c>
      <c r="E89" s="8">
        <v>0</v>
      </c>
      <c r="F89" s="8">
        <v>0</v>
      </c>
      <c r="G89" s="8">
        <v>0</v>
      </c>
      <c r="H89" s="7"/>
    </row>
    <row r="90" spans="1:9" x14ac:dyDescent="0.2">
      <c r="A90" s="104"/>
      <c r="B90" s="99"/>
      <c r="C90" s="81"/>
      <c r="D90" s="9" t="s">
        <v>10</v>
      </c>
      <c r="E90" s="10">
        <f>SUM(E86:E89)</f>
        <v>50186.2</v>
      </c>
      <c r="F90" s="10">
        <f>SUM(F86:F89)</f>
        <v>50186.2</v>
      </c>
      <c r="G90" s="10">
        <f>SUM(G86:G89)</f>
        <v>50186.2</v>
      </c>
      <c r="H90" s="9"/>
      <c r="I90" s="10">
        <f>SUM(I86:I89)</f>
        <v>0</v>
      </c>
    </row>
    <row r="91" spans="1:9" ht="38.25" x14ac:dyDescent="0.2">
      <c r="A91" s="106" t="s">
        <v>52</v>
      </c>
      <c r="B91" s="97" t="s">
        <v>53</v>
      </c>
      <c r="C91" s="80" t="s">
        <v>96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9" ht="38.25" x14ac:dyDescent="0.2">
      <c r="A92" s="103"/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9" ht="25.5" x14ac:dyDescent="0.2">
      <c r="A93" s="103"/>
      <c r="B93" s="98"/>
      <c r="C93" s="80"/>
      <c r="D93" s="7" t="s">
        <v>9</v>
      </c>
      <c r="E93" s="8">
        <v>117160</v>
      </c>
      <c r="F93" s="8">
        <v>121200</v>
      </c>
      <c r="G93" s="8">
        <v>121200</v>
      </c>
      <c r="H93" s="7"/>
      <c r="I93">
        <v>-4040</v>
      </c>
    </row>
    <row r="94" spans="1:9" ht="39.75" customHeight="1" x14ac:dyDescent="0.2">
      <c r="A94" s="103"/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9" x14ac:dyDescent="0.2">
      <c r="A95" s="104"/>
      <c r="B95" s="99"/>
      <c r="C95" s="81"/>
      <c r="D95" s="9" t="s">
        <v>10</v>
      </c>
      <c r="E95" s="10">
        <f>SUM(E91:E94)</f>
        <v>117160</v>
      </c>
      <c r="F95" s="10">
        <f>SUM(F91:F94)</f>
        <v>121200</v>
      </c>
      <c r="G95" s="10">
        <f>SUM(G91:G94)</f>
        <v>121200</v>
      </c>
      <c r="H95" s="9"/>
      <c r="I95" s="10">
        <f>SUM(I91:I94)</f>
        <v>-4040</v>
      </c>
    </row>
    <row r="96" spans="1:9" ht="38.25" x14ac:dyDescent="0.2">
      <c r="A96" s="106" t="s">
        <v>54</v>
      </c>
      <c r="B96" s="97" t="s">
        <v>55</v>
      </c>
      <c r="C96" s="80" t="s">
        <v>97</v>
      </c>
      <c r="D96" s="7" t="s">
        <v>7</v>
      </c>
      <c r="E96" s="8">
        <v>156308</v>
      </c>
      <c r="F96" s="8">
        <v>156308</v>
      </c>
      <c r="G96" s="8">
        <v>156308</v>
      </c>
      <c r="H96" s="7"/>
    </row>
    <row r="97" spans="1:11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  <c r="J97">
        <v>120</v>
      </c>
      <c r="K97">
        <v>2301.56</v>
      </c>
    </row>
    <row r="98" spans="1:11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  <c r="J98">
        <v>240</v>
      </c>
      <c r="K98">
        <v>-2301.56</v>
      </c>
    </row>
    <row r="99" spans="1:11" ht="37.5" customHeight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11" x14ac:dyDescent="0.2">
      <c r="A100" s="104"/>
      <c r="B100" s="99"/>
      <c r="C100" s="81"/>
      <c r="D100" s="9" t="s">
        <v>10</v>
      </c>
      <c r="E100" s="10">
        <f>SUM(E96:E99)</f>
        <v>156308</v>
      </c>
      <c r="F100" s="10">
        <f>SUM(F96:F99)</f>
        <v>156308</v>
      </c>
      <c r="G100" s="10">
        <f>SUM(G96:G99)</f>
        <v>156308</v>
      </c>
      <c r="H100" s="9"/>
      <c r="I100" s="10">
        <f>SUM(I96:I99)</f>
        <v>0</v>
      </c>
    </row>
    <row r="101" spans="1:11" ht="38.25" x14ac:dyDescent="0.2">
      <c r="A101" s="106" t="s">
        <v>56</v>
      </c>
      <c r="B101" s="97" t="s">
        <v>57</v>
      </c>
      <c r="C101" s="80" t="s">
        <v>98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11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11" ht="25.5" x14ac:dyDescent="0.2">
      <c r="A103" s="103"/>
      <c r="B103" s="98"/>
      <c r="C103" s="80"/>
      <c r="D103" s="7" t="s">
        <v>9</v>
      </c>
      <c r="E103" s="8">
        <v>3985404.08</v>
      </c>
      <c r="F103" s="8">
        <v>3332000</v>
      </c>
      <c r="G103" s="8">
        <v>3509000</v>
      </c>
      <c r="H103" s="7"/>
    </row>
    <row r="104" spans="1:11" ht="42" customHeight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11" x14ac:dyDescent="0.2">
      <c r="A105" s="104"/>
      <c r="B105" s="99"/>
      <c r="C105" s="81"/>
      <c r="D105" s="9" t="s">
        <v>10</v>
      </c>
      <c r="E105" s="10">
        <f>SUM(E101:E104)</f>
        <v>3985404.08</v>
      </c>
      <c r="F105" s="10">
        <f>SUM(F101:F104)</f>
        <v>3332000</v>
      </c>
      <c r="G105" s="10">
        <f>SUM(G101:G104)</f>
        <v>3509000</v>
      </c>
      <c r="H105" s="9"/>
      <c r="I105" s="10">
        <f>SUM(I101:I104)</f>
        <v>0</v>
      </c>
    </row>
    <row r="106" spans="1:11" ht="38.25" x14ac:dyDescent="0.2">
      <c r="A106" s="106" t="s">
        <v>58</v>
      </c>
      <c r="B106" s="97" t="s">
        <v>59</v>
      </c>
      <c r="C106" s="80" t="s">
        <v>99</v>
      </c>
      <c r="D106" s="7" t="s">
        <v>7</v>
      </c>
      <c r="E106" s="21">
        <v>0</v>
      </c>
      <c r="F106" s="21">
        <v>0</v>
      </c>
      <c r="G106" s="21">
        <v>0</v>
      </c>
      <c r="H106" s="7"/>
    </row>
    <row r="107" spans="1:11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  <c r="J107" s="51"/>
    </row>
    <row r="108" spans="1:11" ht="25.5" x14ac:dyDescent="0.2">
      <c r="A108" s="103"/>
      <c r="B108" s="98"/>
      <c r="C108" s="80"/>
      <c r="D108" s="7" t="s">
        <v>9</v>
      </c>
      <c r="E108" s="8">
        <v>664339.31000000006</v>
      </c>
      <c r="F108" s="8">
        <v>175000</v>
      </c>
      <c r="G108" s="8">
        <v>175000</v>
      </c>
      <c r="H108" s="7"/>
      <c r="I108">
        <v>208339.31</v>
      </c>
      <c r="J108" s="51"/>
    </row>
    <row r="109" spans="1:11" ht="40.5" customHeight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  <c r="J109" s="51"/>
    </row>
    <row r="110" spans="1:11" x14ac:dyDescent="0.2">
      <c r="A110" s="104"/>
      <c r="B110" s="99"/>
      <c r="C110" s="81"/>
      <c r="D110" s="9" t="s">
        <v>10</v>
      </c>
      <c r="E110" s="10">
        <f>SUM(E106:E109)</f>
        <v>664339.31000000006</v>
      </c>
      <c r="F110" s="10">
        <f>SUM(F106:F109)</f>
        <v>175000</v>
      </c>
      <c r="G110" s="10">
        <f>SUM(G106:G109)</f>
        <v>175000</v>
      </c>
      <c r="H110" s="9"/>
      <c r="I110" s="10">
        <f>SUM(I106:I109)</f>
        <v>208339.31</v>
      </c>
    </row>
    <row r="111" spans="1:11" ht="38.25" x14ac:dyDescent="0.2">
      <c r="A111" s="106" t="s">
        <v>60</v>
      </c>
      <c r="B111" s="97" t="s">
        <v>62</v>
      </c>
      <c r="C111" s="80" t="s">
        <v>100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11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x14ac:dyDescent="0.2">
      <c r="A113" s="103"/>
      <c r="B113" s="98"/>
      <c r="C113" s="80"/>
      <c r="D113" s="7" t="s">
        <v>9</v>
      </c>
      <c r="E113" s="8">
        <v>1541000</v>
      </c>
      <c r="F113" s="8">
        <v>1843000</v>
      </c>
      <c r="G113" s="8">
        <v>1541000</v>
      </c>
      <c r="H113" s="7"/>
    </row>
    <row r="114" spans="1:9" ht="38.25" customHeight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x14ac:dyDescent="0.2">
      <c r="A115" s="104"/>
      <c r="B115" s="99"/>
      <c r="C115" s="81"/>
      <c r="D115" s="9" t="s">
        <v>10</v>
      </c>
      <c r="E115" s="10">
        <f>SUM(E111:E114)</f>
        <v>1541000</v>
      </c>
      <c r="F115" s="10">
        <f>SUM(F111:F114)</f>
        <v>1843000</v>
      </c>
      <c r="G115" s="10">
        <f>SUM(G111:G114)</f>
        <v>1541000</v>
      </c>
      <c r="H115" s="9"/>
      <c r="I115" s="10">
        <f>SUM(I111:I114)</f>
        <v>0</v>
      </c>
    </row>
    <row r="116" spans="1:9" ht="38.25" x14ac:dyDescent="0.2">
      <c r="A116" s="106" t="s">
        <v>61</v>
      </c>
      <c r="B116" s="97" t="s">
        <v>63</v>
      </c>
      <c r="C116" s="80" t="s">
        <v>100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9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x14ac:dyDescent="0.2">
      <c r="A118" s="103"/>
      <c r="B118" s="98"/>
      <c r="C118" s="80"/>
      <c r="D118" s="7" t="s">
        <v>9</v>
      </c>
      <c r="E118" s="8">
        <v>0</v>
      </c>
      <c r="F118" s="8">
        <v>0</v>
      </c>
      <c r="G118" s="8">
        <v>0</v>
      </c>
      <c r="H118" s="7"/>
      <c r="I118">
        <v>-1390000</v>
      </c>
    </row>
    <row r="119" spans="1:9" ht="38.25" customHeight="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x14ac:dyDescent="0.2">
      <c r="A120" s="104"/>
      <c r="B120" s="99"/>
      <c r="C120" s="81"/>
      <c r="D120" s="9" t="s">
        <v>10</v>
      </c>
      <c r="E120" s="10">
        <f>SUM(E116:E119)</f>
        <v>0</v>
      </c>
      <c r="F120" s="10">
        <f>SUM(F116:F119)</f>
        <v>0</v>
      </c>
      <c r="G120" s="10">
        <f>SUM(G116:G119)</f>
        <v>0</v>
      </c>
      <c r="H120" s="9"/>
      <c r="I120" s="10">
        <f>SUM(I116:I119)</f>
        <v>-1390000</v>
      </c>
    </row>
    <row r="121" spans="1:9" ht="38.25" x14ac:dyDescent="0.2">
      <c r="A121" s="63" t="s">
        <v>129</v>
      </c>
      <c r="B121" s="97" t="s">
        <v>132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x14ac:dyDescent="0.2">
      <c r="A122" s="6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x14ac:dyDescent="0.2">
      <c r="A123" s="63"/>
      <c r="B123" s="98"/>
      <c r="C123" s="80"/>
      <c r="D123" s="7" t="s">
        <v>9</v>
      </c>
      <c r="E123" s="8">
        <v>88177</v>
      </c>
      <c r="F123" s="8">
        <v>0</v>
      </c>
      <c r="G123" s="8">
        <v>0</v>
      </c>
      <c r="H123" s="7"/>
      <c r="I123">
        <v>35177</v>
      </c>
    </row>
    <row r="124" spans="1:9" ht="38.25" customHeight="1" x14ac:dyDescent="0.2">
      <c r="A124" s="6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x14ac:dyDescent="0.2">
      <c r="A125" s="63"/>
      <c r="B125" s="99"/>
      <c r="C125" s="81"/>
      <c r="D125" s="9" t="s">
        <v>10</v>
      </c>
      <c r="E125" s="10">
        <f>SUM(E121:E124)</f>
        <v>88177</v>
      </c>
      <c r="F125" s="10">
        <f>SUM(F121:F124)</f>
        <v>0</v>
      </c>
      <c r="G125" s="10">
        <f>SUM(G121:G124)</f>
        <v>0</v>
      </c>
      <c r="H125" s="9"/>
      <c r="I125" s="10">
        <f>SUM(I121:I124)</f>
        <v>35177</v>
      </c>
    </row>
    <row r="126" spans="1:9" ht="38.25" x14ac:dyDescent="0.2">
      <c r="A126" s="62" t="s">
        <v>64</v>
      </c>
      <c r="B126" s="97" t="s">
        <v>69</v>
      </c>
      <c r="C126" s="80"/>
      <c r="D126" s="7" t="s">
        <v>7</v>
      </c>
      <c r="E126" s="8">
        <f t="shared" ref="E126:G129" si="9">E131+E136+E141+E146</f>
        <v>14034931</v>
      </c>
      <c r="F126" s="8">
        <f t="shared" si="9"/>
        <v>12607415</v>
      </c>
      <c r="G126" s="8">
        <f t="shared" si="9"/>
        <v>12887915</v>
      </c>
      <c r="H126" s="7"/>
      <c r="I126" s="8">
        <f t="shared" ref="I126:I129" si="10">I131+I136+I141+I146</f>
        <v>0</v>
      </c>
    </row>
    <row r="127" spans="1:9" ht="38.25" x14ac:dyDescent="0.2">
      <c r="A127" s="3" t="s">
        <v>0</v>
      </c>
      <c r="B127" s="98"/>
      <c r="C127" s="80"/>
      <c r="D127" s="7" t="s">
        <v>8</v>
      </c>
      <c r="E127" s="8">
        <f t="shared" si="9"/>
        <v>83795.45</v>
      </c>
      <c r="F127" s="8">
        <f t="shared" si="9"/>
        <v>394030.24</v>
      </c>
      <c r="G127" s="8">
        <f t="shared" si="9"/>
        <v>269263.40000000002</v>
      </c>
      <c r="H127" s="7"/>
      <c r="I127" s="8">
        <f t="shared" si="10"/>
        <v>-128249.37</v>
      </c>
    </row>
    <row r="128" spans="1:9" ht="25.5" x14ac:dyDescent="0.2">
      <c r="A128" s="3" t="s">
        <v>0</v>
      </c>
      <c r="B128" s="98"/>
      <c r="C128" s="80"/>
      <c r="D128" s="7" t="s">
        <v>9</v>
      </c>
      <c r="E128" s="8">
        <f t="shared" si="9"/>
        <v>2629039.62</v>
      </c>
      <c r="F128" s="8">
        <f t="shared" si="9"/>
        <v>2054930</v>
      </c>
      <c r="G128" s="8">
        <f t="shared" si="9"/>
        <v>2054930</v>
      </c>
      <c r="H128" s="7"/>
      <c r="I128" s="8">
        <f t="shared" si="10"/>
        <v>324109.62</v>
      </c>
    </row>
    <row r="129" spans="1:9" ht="38.25" customHeight="1" x14ac:dyDescent="0.2">
      <c r="A129" s="3" t="s">
        <v>0</v>
      </c>
      <c r="B129" s="98"/>
      <c r="C129" s="80"/>
      <c r="D129" s="20" t="s">
        <v>105</v>
      </c>
      <c r="E129" s="8">
        <f t="shared" si="9"/>
        <v>0</v>
      </c>
      <c r="F129" s="8">
        <f t="shared" si="9"/>
        <v>0</v>
      </c>
      <c r="G129" s="8">
        <f t="shared" si="9"/>
        <v>0</v>
      </c>
      <c r="H129" s="7"/>
      <c r="I129" s="8">
        <f t="shared" si="10"/>
        <v>0</v>
      </c>
    </row>
    <row r="130" spans="1:9" x14ac:dyDescent="0.2">
      <c r="A130" s="5" t="s">
        <v>0</v>
      </c>
      <c r="B130" s="99"/>
      <c r="C130" s="81"/>
      <c r="D130" s="18" t="s">
        <v>10</v>
      </c>
      <c r="E130" s="19">
        <f>SUM(E126:E129)</f>
        <v>16747766.07</v>
      </c>
      <c r="F130" s="19">
        <f>SUM(F126:F129)</f>
        <v>15056375.24</v>
      </c>
      <c r="G130" s="19">
        <f>SUM(G126:G129)</f>
        <v>15212108.4</v>
      </c>
      <c r="H130" s="18"/>
      <c r="I130" s="19">
        <f>SUM(I126:I129)</f>
        <v>195860.25</v>
      </c>
    </row>
    <row r="131" spans="1:9" ht="38.25" x14ac:dyDescent="0.2">
      <c r="A131" s="62" t="s">
        <v>65</v>
      </c>
      <c r="B131" s="97" t="s">
        <v>70</v>
      </c>
      <c r="C131" s="80" t="s">
        <v>93</v>
      </c>
      <c r="D131" s="7" t="s">
        <v>7</v>
      </c>
      <c r="E131" s="8">
        <v>13320383.5</v>
      </c>
      <c r="F131" s="8">
        <v>12556415</v>
      </c>
      <c r="G131" s="8">
        <v>12836915</v>
      </c>
      <c r="H131" s="7"/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x14ac:dyDescent="0.2">
      <c r="A133" s="3" t="s">
        <v>0</v>
      </c>
      <c r="B133" s="98"/>
      <c r="C133" s="80"/>
      <c r="D133" s="7" t="s">
        <v>9</v>
      </c>
      <c r="E133" s="8"/>
      <c r="F133" s="8"/>
      <c r="G133" s="8"/>
      <c r="H133" s="7"/>
    </row>
    <row r="134" spans="1:9" ht="41.25" customHeight="1" x14ac:dyDescent="0.2">
      <c r="A134" s="3" t="s">
        <v>0</v>
      </c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x14ac:dyDescent="0.2">
      <c r="A135" s="5" t="s">
        <v>0</v>
      </c>
      <c r="B135" s="99"/>
      <c r="C135" s="81"/>
      <c r="D135" s="9" t="s">
        <v>10</v>
      </c>
      <c r="E135" s="10">
        <f>SUM(E131:E134)</f>
        <v>13320383.5</v>
      </c>
      <c r="F135" s="10">
        <f>SUM(F131:F134)</f>
        <v>12556415</v>
      </c>
      <c r="G135" s="10">
        <f>SUM(G131:G134)</f>
        <v>12836915</v>
      </c>
      <c r="H135" s="9"/>
      <c r="I135" s="10">
        <f>SUM(I131:I134)</f>
        <v>0</v>
      </c>
    </row>
    <row r="136" spans="1:9" ht="38.25" x14ac:dyDescent="0.2">
      <c r="A136" s="106" t="s">
        <v>66</v>
      </c>
      <c r="B136" s="97" t="s">
        <v>71</v>
      </c>
      <c r="C136" s="80" t="s">
        <v>93</v>
      </c>
      <c r="D136" s="7" t="s">
        <v>7</v>
      </c>
      <c r="E136" s="8">
        <v>69000</v>
      </c>
      <c r="F136" s="8">
        <v>51000</v>
      </c>
      <c r="G136" s="8">
        <v>51000</v>
      </c>
      <c r="H136" s="7"/>
      <c r="I136" s="60"/>
    </row>
    <row r="137" spans="1:9" ht="38.25" x14ac:dyDescent="0.2">
      <c r="A137" s="103"/>
      <c r="B137" s="98"/>
      <c r="C137" s="80"/>
      <c r="D137" s="7" t="s">
        <v>8</v>
      </c>
      <c r="E137" s="8">
        <v>83795.45</v>
      </c>
      <c r="F137" s="8">
        <v>394030.24</v>
      </c>
      <c r="G137" s="8">
        <v>269263.40000000002</v>
      </c>
      <c r="H137" s="7"/>
      <c r="I137">
        <v>-128249.37</v>
      </c>
    </row>
    <row r="138" spans="1:9" ht="25.5" x14ac:dyDescent="0.2">
      <c r="A138" s="103"/>
      <c r="B138" s="98"/>
      <c r="C138" s="80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9" ht="39" customHeight="1" x14ac:dyDescent="0.2">
      <c r="A139" s="103"/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104"/>
      <c r="B140" s="99"/>
      <c r="C140" s="81"/>
      <c r="D140" s="9" t="s">
        <v>10</v>
      </c>
      <c r="E140" s="10">
        <f>SUM(E136:E139)</f>
        <v>152795.45000000001</v>
      </c>
      <c r="F140" s="10">
        <f>SUM(F136:F139)</f>
        <v>445030.24</v>
      </c>
      <c r="G140" s="10">
        <f>SUM(G136:G139)</f>
        <v>320263.40000000002</v>
      </c>
      <c r="H140" s="9"/>
      <c r="I140" s="10">
        <f>SUM(I136:I139)</f>
        <v>-128249.37</v>
      </c>
    </row>
    <row r="141" spans="1:9" ht="38.25" x14ac:dyDescent="0.2">
      <c r="A141" s="106" t="s">
        <v>67</v>
      </c>
      <c r="B141" s="97" t="s">
        <v>72</v>
      </c>
      <c r="C141" s="80" t="s">
        <v>98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9" ht="38.25" x14ac:dyDescent="0.2">
      <c r="A142" s="103"/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x14ac:dyDescent="0.2">
      <c r="A143" s="103"/>
      <c r="B143" s="98"/>
      <c r="C143" s="80"/>
      <c r="D143" s="7" t="s">
        <v>9</v>
      </c>
      <c r="E143" s="8">
        <v>2370820.62</v>
      </c>
      <c r="F143" s="8">
        <v>1796711</v>
      </c>
      <c r="G143" s="8">
        <v>1796711</v>
      </c>
      <c r="H143" s="7"/>
      <c r="I143">
        <v>324109.62</v>
      </c>
    </row>
    <row r="144" spans="1:9" ht="37.5" customHeight="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10" x14ac:dyDescent="0.2">
      <c r="A145" s="104"/>
      <c r="B145" s="99"/>
      <c r="C145" s="81"/>
      <c r="D145" s="9" t="s">
        <v>10</v>
      </c>
      <c r="E145" s="10">
        <f>SUM(E141:E144)</f>
        <v>2370820.62</v>
      </c>
      <c r="F145" s="10">
        <f>SUM(F141:F144)</f>
        <v>1796711</v>
      </c>
      <c r="G145" s="10">
        <f>SUM(G141:G144)</f>
        <v>1796711</v>
      </c>
      <c r="H145" s="9"/>
      <c r="I145" s="10">
        <f>SUM(I141:I144)</f>
        <v>324109.62</v>
      </c>
    </row>
    <row r="146" spans="1:10" ht="38.25" x14ac:dyDescent="0.2">
      <c r="A146" s="106" t="s">
        <v>68</v>
      </c>
      <c r="B146" s="107" t="s">
        <v>87</v>
      </c>
      <c r="C146" s="80" t="s">
        <v>101</v>
      </c>
      <c r="D146" s="7" t="s">
        <v>7</v>
      </c>
      <c r="E146" s="8">
        <v>645547.5</v>
      </c>
      <c r="F146" s="8"/>
      <c r="G146" s="8"/>
      <c r="H146" s="7"/>
    </row>
    <row r="147" spans="1:10" ht="38.25" x14ac:dyDescent="0.2">
      <c r="A147" s="103"/>
      <c r="B147" s="10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10" ht="25.5" x14ac:dyDescent="0.2">
      <c r="A148" s="103"/>
      <c r="B148" s="108"/>
      <c r="C148" s="80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10" ht="39" customHeight="1" x14ac:dyDescent="0.2">
      <c r="A149" s="103"/>
      <c r="B149" s="10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10" x14ac:dyDescent="0.2">
      <c r="A150" s="104"/>
      <c r="B150" s="109"/>
      <c r="C150" s="81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  <c r="I150" s="10">
        <f>SUM(I146:I149)</f>
        <v>0</v>
      </c>
    </row>
    <row r="151" spans="1:10" ht="38.25" x14ac:dyDescent="0.2">
      <c r="A151" s="62" t="s">
        <v>73</v>
      </c>
      <c r="B151" s="97" t="s">
        <v>75</v>
      </c>
      <c r="C151" s="80"/>
      <c r="D151" s="7" t="s">
        <v>7</v>
      </c>
      <c r="E151" s="8">
        <f t="shared" ref="E151:G154" si="11">E156</f>
        <v>0</v>
      </c>
      <c r="F151" s="8">
        <f t="shared" si="11"/>
        <v>0</v>
      </c>
      <c r="G151" s="8">
        <f t="shared" si="11"/>
        <v>0</v>
      </c>
      <c r="H151" s="7"/>
    </row>
    <row r="152" spans="1:10" ht="38.25" x14ac:dyDescent="0.2">
      <c r="A152" s="3" t="s">
        <v>0</v>
      </c>
      <c r="B152" s="98"/>
      <c r="C152" s="80"/>
      <c r="D152" s="7" t="s">
        <v>8</v>
      </c>
      <c r="E152" s="8">
        <f t="shared" si="11"/>
        <v>0</v>
      </c>
      <c r="F152" s="8">
        <f t="shared" si="11"/>
        <v>0</v>
      </c>
      <c r="G152" s="8">
        <f t="shared" si="11"/>
        <v>0</v>
      </c>
      <c r="H152" s="7"/>
    </row>
    <row r="153" spans="1:10" ht="25.5" x14ac:dyDescent="0.2">
      <c r="A153" s="3" t="s">
        <v>0</v>
      </c>
      <c r="B153" s="98"/>
      <c r="C153" s="80"/>
      <c r="D153" s="7" t="s">
        <v>9</v>
      </c>
      <c r="E153" s="8">
        <f>E158</f>
        <v>926580.92</v>
      </c>
      <c r="F153" s="8">
        <f t="shared" si="11"/>
        <v>812000</v>
      </c>
      <c r="G153" s="8">
        <f t="shared" si="11"/>
        <v>812000</v>
      </c>
      <c r="H153" s="7"/>
      <c r="I153" s="8">
        <f>I158</f>
        <v>-5419.08</v>
      </c>
    </row>
    <row r="154" spans="1:10" ht="40.5" customHeight="1" x14ac:dyDescent="0.2">
      <c r="A154" s="3" t="s">
        <v>0</v>
      </c>
      <c r="B154" s="98"/>
      <c r="C154" s="80"/>
      <c r="D154" s="20" t="s">
        <v>105</v>
      </c>
      <c r="E154" s="8">
        <f t="shared" si="11"/>
        <v>0</v>
      </c>
      <c r="F154" s="8">
        <f t="shared" si="11"/>
        <v>0</v>
      </c>
      <c r="G154" s="8">
        <f t="shared" si="11"/>
        <v>0</v>
      </c>
      <c r="H154" s="7"/>
    </row>
    <row r="155" spans="1:10" x14ac:dyDescent="0.2">
      <c r="A155" s="5" t="s">
        <v>0</v>
      </c>
      <c r="B155" s="99"/>
      <c r="C155" s="81"/>
      <c r="D155" s="18" t="s">
        <v>10</v>
      </c>
      <c r="E155" s="19">
        <f>SUM(E151:E154)</f>
        <v>926580.92</v>
      </c>
      <c r="F155" s="19">
        <f>SUM(F151:F154)</f>
        <v>812000</v>
      </c>
      <c r="G155" s="19">
        <f>SUM(G151:G154)</f>
        <v>812000</v>
      </c>
      <c r="H155" s="18"/>
      <c r="I155" s="19">
        <f>SUM(I151:I154)</f>
        <v>-5419.08</v>
      </c>
    </row>
    <row r="156" spans="1:10" ht="38.25" x14ac:dyDescent="0.2">
      <c r="A156" s="62" t="s">
        <v>74</v>
      </c>
      <c r="B156" s="97" t="s">
        <v>76</v>
      </c>
      <c r="C156" s="80" t="s">
        <v>102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10" ht="38.25" x14ac:dyDescent="0.2">
      <c r="A157" s="3" t="s">
        <v>0</v>
      </c>
      <c r="B157" s="9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  <c r="J157" s="51"/>
    </row>
    <row r="158" spans="1:10" ht="25.5" x14ac:dyDescent="0.2">
      <c r="A158" s="3" t="s">
        <v>0</v>
      </c>
      <c r="B158" s="98"/>
      <c r="C158" s="80"/>
      <c r="D158" s="7" t="s">
        <v>9</v>
      </c>
      <c r="E158" s="8">
        <v>926580.92</v>
      </c>
      <c r="F158" s="8">
        <v>812000</v>
      </c>
      <c r="G158" s="8">
        <v>812000</v>
      </c>
      <c r="H158" s="7"/>
      <c r="I158">
        <v>-5419.08</v>
      </c>
      <c r="J158" s="51">
        <v>110</v>
      </c>
    </row>
    <row r="159" spans="1:10" ht="40.5" customHeight="1" x14ac:dyDescent="0.2">
      <c r="A159" s="3" t="s">
        <v>0</v>
      </c>
      <c r="B159" s="9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  <c r="J159" s="51">
        <v>240</v>
      </c>
    </row>
    <row r="160" spans="1:10" x14ac:dyDescent="0.2">
      <c r="A160" s="5" t="s">
        <v>0</v>
      </c>
      <c r="B160" s="99"/>
      <c r="C160" s="81"/>
      <c r="D160" s="9" t="s">
        <v>10</v>
      </c>
      <c r="E160" s="10">
        <f>SUM(E156:E159)</f>
        <v>926580.92</v>
      </c>
      <c r="F160" s="10">
        <f>SUM(F156:F159)</f>
        <v>812000</v>
      </c>
      <c r="G160" s="10">
        <f>SUM(G156:G159)</f>
        <v>812000</v>
      </c>
      <c r="H160" s="9"/>
      <c r="I160" s="10">
        <f>SUM(I156:I159)</f>
        <v>-5419.08</v>
      </c>
    </row>
    <row r="161" spans="1:9" ht="38.25" x14ac:dyDescent="0.2">
      <c r="A161" s="62" t="s">
        <v>77</v>
      </c>
      <c r="B161" s="97" t="s">
        <v>81</v>
      </c>
      <c r="C161" s="80"/>
      <c r="D161" s="7" t="s">
        <v>7</v>
      </c>
      <c r="E161" s="8">
        <f>E166+E171+E176+E181</f>
        <v>347080</v>
      </c>
      <c r="F161" s="8">
        <f t="shared" ref="F161:G162" si="12">F166+F171</f>
        <v>295980</v>
      </c>
      <c r="G161" s="8">
        <f t="shared" si="12"/>
        <v>295980</v>
      </c>
      <c r="H161" s="7"/>
      <c r="I161" s="8">
        <f>I166+I171+I176+I181</f>
        <v>-1400</v>
      </c>
    </row>
    <row r="162" spans="1:9" ht="38.25" x14ac:dyDescent="0.2">
      <c r="A162" s="3" t="s">
        <v>0</v>
      </c>
      <c r="B162" s="98"/>
      <c r="C162" s="80"/>
      <c r="D162" s="7" t="s">
        <v>8</v>
      </c>
      <c r="E162" s="8">
        <f>E167+E172+E177+E182</f>
        <v>0</v>
      </c>
      <c r="F162" s="8">
        <f t="shared" si="12"/>
        <v>0</v>
      </c>
      <c r="G162" s="8">
        <f t="shared" si="12"/>
        <v>0</v>
      </c>
      <c r="H162" s="7"/>
      <c r="I162" s="8">
        <f>I167+I172+I177+I182</f>
        <v>0</v>
      </c>
    </row>
    <row r="163" spans="1:9" ht="25.5" x14ac:dyDescent="0.2">
      <c r="A163" s="3" t="s">
        <v>0</v>
      </c>
      <c r="B163" s="98"/>
      <c r="C163" s="80"/>
      <c r="D163" s="7" t="s">
        <v>9</v>
      </c>
      <c r="E163" s="8">
        <f>E168+E173+E178+E183</f>
        <v>16645369.479999999</v>
      </c>
      <c r="F163" s="8">
        <f>F168+F173+F178</f>
        <v>15853620</v>
      </c>
      <c r="G163" s="8">
        <f>G168+G173+G178</f>
        <v>17363100</v>
      </c>
      <c r="H163" s="7"/>
      <c r="I163" s="8">
        <f>I168+I173+I178+I183</f>
        <v>604569.48</v>
      </c>
    </row>
    <row r="164" spans="1:9" ht="40.5" customHeight="1" x14ac:dyDescent="0.2">
      <c r="A164" s="3" t="s">
        <v>0</v>
      </c>
      <c r="B164" s="98"/>
      <c r="C164" s="80"/>
      <c r="D164" s="20" t="s">
        <v>105</v>
      </c>
      <c r="E164" s="8">
        <f>E169+E174+E179+E184</f>
        <v>940580.54</v>
      </c>
      <c r="F164" s="8">
        <f t="shared" ref="F164:G164" si="13">F169+F174</f>
        <v>816500</v>
      </c>
      <c r="G164" s="8">
        <f t="shared" si="13"/>
        <v>816500</v>
      </c>
      <c r="H164" s="7"/>
      <c r="I164" s="8">
        <f>I169+I174+I179+I184</f>
        <v>101080.54</v>
      </c>
    </row>
    <row r="165" spans="1:9" x14ac:dyDescent="0.2">
      <c r="A165" s="5" t="s">
        <v>0</v>
      </c>
      <c r="B165" s="99"/>
      <c r="C165" s="81"/>
      <c r="D165" s="18" t="s">
        <v>10</v>
      </c>
      <c r="E165" s="19">
        <f>SUM(E161:E164)</f>
        <v>17933030.019999996</v>
      </c>
      <c r="F165" s="19">
        <f>SUM(F161:F164)</f>
        <v>16966100</v>
      </c>
      <c r="G165" s="19">
        <f>SUM(G161:G164)</f>
        <v>18475580</v>
      </c>
      <c r="H165" s="18"/>
      <c r="I165" s="19">
        <f>SUM(I161:I164)</f>
        <v>704250.02</v>
      </c>
    </row>
    <row r="166" spans="1:9" ht="38.25" x14ac:dyDescent="0.2">
      <c r="A166" s="62" t="s">
        <v>78</v>
      </c>
      <c r="B166" s="97" t="s">
        <v>104</v>
      </c>
      <c r="C166" s="80" t="s">
        <v>103</v>
      </c>
      <c r="D166" s="7" t="s">
        <v>7</v>
      </c>
      <c r="E166" s="8"/>
      <c r="F166" s="8"/>
      <c r="G166" s="8"/>
      <c r="H166" s="7"/>
    </row>
    <row r="167" spans="1:9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9" ht="25.5" x14ac:dyDescent="0.2">
      <c r="A168" s="3" t="s">
        <v>0</v>
      </c>
      <c r="B168" s="98"/>
      <c r="C168" s="80"/>
      <c r="D168" s="7" t="s">
        <v>9</v>
      </c>
      <c r="E168" s="8">
        <v>14169236.289999999</v>
      </c>
      <c r="F168" s="8">
        <v>13536120</v>
      </c>
      <c r="G168" s="8">
        <v>15045600</v>
      </c>
      <c r="H168" s="7"/>
      <c r="I168">
        <v>468436.29</v>
      </c>
    </row>
    <row r="169" spans="1:9" ht="39.75" customHeight="1" x14ac:dyDescent="0.2">
      <c r="A169" s="3" t="s">
        <v>0</v>
      </c>
      <c r="B169" s="98"/>
      <c r="C169" s="80"/>
      <c r="D169" s="20" t="s">
        <v>105</v>
      </c>
      <c r="E169" s="21">
        <v>940580.54</v>
      </c>
      <c r="F169" s="21">
        <v>816500</v>
      </c>
      <c r="G169" s="21">
        <v>816500</v>
      </c>
      <c r="H169" s="7"/>
      <c r="I169">
        <v>101080.54</v>
      </c>
    </row>
    <row r="170" spans="1:9" x14ac:dyDescent="0.2">
      <c r="A170" s="5" t="s">
        <v>0</v>
      </c>
      <c r="B170" s="99"/>
      <c r="C170" s="81"/>
      <c r="D170" s="9" t="s">
        <v>10</v>
      </c>
      <c r="E170" s="10">
        <f>SUM(E166:E169)</f>
        <v>15109816.829999998</v>
      </c>
      <c r="F170" s="10">
        <f>SUM(F166:F169)</f>
        <v>14352620</v>
      </c>
      <c r="G170" s="10">
        <f>SUM(G166:G169)</f>
        <v>15862100</v>
      </c>
      <c r="H170" s="9"/>
      <c r="I170" s="10">
        <f>SUM(I166:I169)</f>
        <v>569516.82999999996</v>
      </c>
    </row>
    <row r="171" spans="1:9" ht="38.25" x14ac:dyDescent="0.2">
      <c r="A171" s="106" t="s">
        <v>79</v>
      </c>
      <c r="B171" s="97" t="s">
        <v>83</v>
      </c>
      <c r="C171" s="80" t="s">
        <v>103</v>
      </c>
      <c r="D171" s="7" t="s">
        <v>7</v>
      </c>
      <c r="E171" s="8">
        <v>294580</v>
      </c>
      <c r="F171" s="8">
        <v>295980</v>
      </c>
      <c r="G171" s="8">
        <v>295980</v>
      </c>
      <c r="H171" s="7"/>
      <c r="I171">
        <v>-1400</v>
      </c>
    </row>
    <row r="172" spans="1:9" ht="38.25" x14ac:dyDescent="0.2">
      <c r="A172" s="103"/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9" ht="25.5" x14ac:dyDescent="0.2">
      <c r="A173" s="103"/>
      <c r="B173" s="98"/>
      <c r="C173" s="80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9" ht="41.25" customHeight="1" x14ac:dyDescent="0.2">
      <c r="A174" s="103"/>
      <c r="B174" s="98"/>
      <c r="C174" s="80"/>
      <c r="D174" s="20" t="s">
        <v>105</v>
      </c>
      <c r="E174" s="8">
        <v>0</v>
      </c>
      <c r="F174" s="8">
        <v>0</v>
      </c>
      <c r="G174" s="8">
        <v>0</v>
      </c>
      <c r="H174" s="7"/>
    </row>
    <row r="175" spans="1:9" x14ac:dyDescent="0.2">
      <c r="A175" s="104"/>
      <c r="B175" s="99"/>
      <c r="C175" s="81"/>
      <c r="D175" s="9" t="s">
        <v>10</v>
      </c>
      <c r="E175" s="10">
        <f>SUM(E171:E174)</f>
        <v>294580</v>
      </c>
      <c r="F175" s="10">
        <f>SUM(F171:F174)</f>
        <v>295980</v>
      </c>
      <c r="G175" s="10">
        <f>SUM(G171:G174)</f>
        <v>295980</v>
      </c>
      <c r="H175" s="9"/>
      <c r="I175" s="10">
        <f>SUM(I171:I174)</f>
        <v>-1400</v>
      </c>
    </row>
    <row r="176" spans="1:9" ht="38.25" x14ac:dyDescent="0.2">
      <c r="A176" s="106" t="s">
        <v>88</v>
      </c>
      <c r="B176" s="97" t="s">
        <v>89</v>
      </c>
      <c r="C176" s="80" t="s">
        <v>98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2453633.19</v>
      </c>
      <c r="F178" s="8">
        <v>2317500</v>
      </c>
      <c r="G178" s="8">
        <v>2317500</v>
      </c>
      <c r="H178" s="7"/>
      <c r="I178">
        <v>136133.19</v>
      </c>
    </row>
    <row r="179" spans="1:9" ht="38.25" customHeight="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2453633.19</v>
      </c>
      <c r="F180" s="10">
        <f>SUM(F176:F179)</f>
        <v>2317500</v>
      </c>
      <c r="G180" s="10">
        <f>SUM(G176:G179)</f>
        <v>2317500</v>
      </c>
      <c r="H180" s="9"/>
      <c r="I180" s="10">
        <f>SUM(I176:I179)</f>
        <v>136133.19</v>
      </c>
    </row>
    <row r="181" spans="1:9" ht="38.25" x14ac:dyDescent="0.2">
      <c r="A181" s="106" t="s">
        <v>121</v>
      </c>
      <c r="B181" s="97" t="s">
        <v>122</v>
      </c>
      <c r="C181" s="80" t="s">
        <v>123</v>
      </c>
      <c r="D181" s="7" t="s">
        <v>7</v>
      </c>
      <c r="E181" s="8">
        <v>52500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22500</v>
      </c>
      <c r="F183" s="8"/>
      <c r="G183" s="8"/>
      <c r="H183" s="7"/>
    </row>
    <row r="184" spans="1:9" ht="39.75" customHeight="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75000</v>
      </c>
      <c r="F185" s="10">
        <f>SUM(F181:F184)</f>
        <v>0</v>
      </c>
      <c r="G185" s="10">
        <f>SUM(G181:G184)</f>
        <v>0</v>
      </c>
      <c r="H185" s="9"/>
      <c r="I185" s="10">
        <f>SUM(I181:I184)</f>
        <v>0</v>
      </c>
    </row>
    <row r="186" spans="1:9" ht="38.25" x14ac:dyDescent="0.2">
      <c r="A186" s="62" t="s">
        <v>80</v>
      </c>
      <c r="B186" s="97" t="s">
        <v>84</v>
      </c>
      <c r="C186" s="80"/>
      <c r="D186" s="7" t="s">
        <v>7</v>
      </c>
      <c r="E186" s="8">
        <f t="shared" ref="E186:G189" si="14">E191</f>
        <v>0</v>
      </c>
      <c r="F186" s="8">
        <f t="shared" si="14"/>
        <v>0</v>
      </c>
      <c r="G186" s="8">
        <f t="shared" si="14"/>
        <v>0</v>
      </c>
      <c r="H186" s="7"/>
    </row>
    <row r="187" spans="1:9" ht="38.25" x14ac:dyDescent="0.2">
      <c r="A187" s="3" t="s">
        <v>0</v>
      </c>
      <c r="B187" s="98"/>
      <c r="C187" s="80"/>
      <c r="D187" s="7" t="s">
        <v>8</v>
      </c>
      <c r="E187" s="8">
        <f t="shared" si="14"/>
        <v>0</v>
      </c>
      <c r="F187" s="8">
        <f t="shared" si="14"/>
        <v>0</v>
      </c>
      <c r="G187" s="8">
        <f t="shared" si="14"/>
        <v>0</v>
      </c>
      <c r="H187" s="7"/>
    </row>
    <row r="188" spans="1:9" ht="25.5" x14ac:dyDescent="0.2">
      <c r="A188" s="3" t="s">
        <v>0</v>
      </c>
      <c r="B188" s="98"/>
      <c r="C188" s="80"/>
      <c r="D188" s="7" t="s">
        <v>9</v>
      </c>
      <c r="E188" s="8">
        <f t="shared" si="14"/>
        <v>87413.8</v>
      </c>
      <c r="F188" s="8">
        <f t="shared" si="14"/>
        <v>115000</v>
      </c>
      <c r="G188" s="8">
        <f t="shared" si="14"/>
        <v>115000</v>
      </c>
      <c r="H188" s="7"/>
      <c r="I188">
        <f>I193</f>
        <v>-40886.199999999997</v>
      </c>
    </row>
    <row r="189" spans="1:9" ht="40.5" customHeight="1" x14ac:dyDescent="0.2">
      <c r="A189" s="3" t="s">
        <v>0</v>
      </c>
      <c r="B189" s="98"/>
      <c r="C189" s="80"/>
      <c r="D189" s="20" t="s">
        <v>105</v>
      </c>
      <c r="E189" s="8">
        <f t="shared" si="14"/>
        <v>0</v>
      </c>
      <c r="F189" s="8">
        <f t="shared" si="14"/>
        <v>0</v>
      </c>
      <c r="G189" s="8">
        <f t="shared" si="14"/>
        <v>0</v>
      </c>
      <c r="H189" s="7"/>
    </row>
    <row r="190" spans="1:9" x14ac:dyDescent="0.2">
      <c r="A190" s="5" t="s">
        <v>0</v>
      </c>
      <c r="B190" s="99"/>
      <c r="C190" s="81"/>
      <c r="D190" s="18" t="s">
        <v>10</v>
      </c>
      <c r="E190" s="19">
        <f>SUM(E186:E189)</f>
        <v>87413.8</v>
      </c>
      <c r="F190" s="19">
        <f>SUM(F186:F189)</f>
        <v>115000</v>
      </c>
      <c r="G190" s="19">
        <f>SUM(G186:G189)</f>
        <v>115000</v>
      </c>
      <c r="H190" s="18"/>
      <c r="I190" s="19">
        <f>SUM(I186:I189)</f>
        <v>-40886.199999999997</v>
      </c>
    </row>
    <row r="191" spans="1:9" ht="38.25" x14ac:dyDescent="0.2">
      <c r="A191" s="62" t="s">
        <v>82</v>
      </c>
      <c r="B191" s="97" t="s">
        <v>85</v>
      </c>
      <c r="C191" s="80" t="s">
        <v>101</v>
      </c>
      <c r="D191" s="7" t="s">
        <v>7</v>
      </c>
      <c r="E191" s="8"/>
      <c r="F191" s="8"/>
      <c r="G191" s="8"/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v>87413.8</v>
      </c>
      <c r="F193" s="8">
        <v>115000</v>
      </c>
      <c r="G193" s="8">
        <v>115000</v>
      </c>
      <c r="H193" s="7"/>
      <c r="I193">
        <v>-40886.199999999997</v>
      </c>
    </row>
    <row r="194" spans="1:9" ht="39" customHeight="1" x14ac:dyDescent="0.2">
      <c r="A194" s="3" t="s">
        <v>0</v>
      </c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5" t="s">
        <v>0</v>
      </c>
      <c r="B195" s="99"/>
      <c r="C195" s="81"/>
      <c r="D195" s="9" t="s">
        <v>10</v>
      </c>
      <c r="E195" s="10">
        <f>SUM(E191:E194)</f>
        <v>87413.8</v>
      </c>
      <c r="F195" s="10">
        <f>SUM(F191:F194)</f>
        <v>115000</v>
      </c>
      <c r="G195" s="10">
        <f>SUM(G191:G194)</f>
        <v>115000</v>
      </c>
      <c r="H195" s="9"/>
      <c r="I195" s="10">
        <f>SUM(I191:I194)</f>
        <v>-40886.199999999997</v>
      </c>
    </row>
  </sheetData>
  <mergeCells count="97">
    <mergeCell ref="B186:B190"/>
    <mergeCell ref="C186:C190"/>
    <mergeCell ref="B191:B195"/>
    <mergeCell ref="C191:C195"/>
    <mergeCell ref="A176:A180"/>
    <mergeCell ref="B176:B180"/>
    <mergeCell ref="C176:C180"/>
    <mergeCell ref="A181:A185"/>
    <mergeCell ref="B181:B185"/>
    <mergeCell ref="C181:C185"/>
    <mergeCell ref="B161:B165"/>
    <mergeCell ref="C161:C165"/>
    <mergeCell ref="B166:B170"/>
    <mergeCell ref="C166:C170"/>
    <mergeCell ref="A171:A175"/>
    <mergeCell ref="B171:B175"/>
    <mergeCell ref="C171:C175"/>
    <mergeCell ref="B156:B160"/>
    <mergeCell ref="C156:C160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B151:B155"/>
    <mergeCell ref="C151:C15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B121:B125"/>
    <mergeCell ref="C121:C125"/>
    <mergeCell ref="A96:A100"/>
    <mergeCell ref="B96:B100"/>
    <mergeCell ref="C96:C100"/>
    <mergeCell ref="A101:A105"/>
    <mergeCell ref="B101:B105"/>
    <mergeCell ref="C101:C105"/>
    <mergeCell ref="A91:A95"/>
    <mergeCell ref="B91:B95"/>
    <mergeCell ref="C91:C95"/>
    <mergeCell ref="B66:B70"/>
    <mergeCell ref="C66:C70"/>
    <mergeCell ref="B71:B75"/>
    <mergeCell ref="C71:C75"/>
    <mergeCell ref="B76:B80"/>
    <mergeCell ref="C76:C80"/>
    <mergeCell ref="B81:B85"/>
    <mergeCell ref="C81:C85"/>
    <mergeCell ref="A86:A90"/>
    <mergeCell ref="B86:B90"/>
    <mergeCell ref="C86:C90"/>
    <mergeCell ref="B56:B60"/>
    <mergeCell ref="C56:C60"/>
    <mergeCell ref="B61:B65"/>
    <mergeCell ref="C61:C6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E53" sqref="E5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ht="88.5" customHeight="1" x14ac:dyDescent="0.2">
      <c r="A1" t="s">
        <v>0</v>
      </c>
      <c r="D1" s="90" t="s">
        <v>135</v>
      </c>
      <c r="E1" s="91"/>
      <c r="F1" s="91"/>
      <c r="G1" s="91"/>
      <c r="H1" s="91"/>
    </row>
    <row r="2" spans="1:9" ht="65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39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E11+E46+E56+E71+E81+E131+E156+E166+E191</f>
        <v>15371645.199999999</v>
      </c>
      <c r="F6" s="8">
        <f t="shared" si="0"/>
        <v>13891629.199999999</v>
      </c>
      <c r="G6" s="8">
        <f t="shared" si="0"/>
        <v>14172129.199999999</v>
      </c>
      <c r="H6" s="7"/>
      <c r="I6" s="8">
        <f>I11+I46+I56+I71+I81+I131+I156+I166+I191</f>
        <v>142365.5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816676.82000000007</v>
      </c>
      <c r="F7" s="8">
        <f t="shared" si="0"/>
        <v>880118.24</v>
      </c>
      <c r="G7" s="8">
        <f t="shared" si="0"/>
        <v>774071.4</v>
      </c>
      <c r="H7" s="7"/>
      <c r="I7" s="8">
        <f>I12+I47+I57+I72+I82+I132+I157+I167+I192</f>
        <v>32209.82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54027154.079999998</v>
      </c>
      <c r="F8" s="8">
        <f t="shared" si="0"/>
        <v>50441872</v>
      </c>
      <c r="G8" s="8">
        <f t="shared" si="0"/>
        <v>51935452</v>
      </c>
      <c r="H8" s="7"/>
      <c r="I8" s="8">
        <f>I13+I48+I58+I73+I83+I133+I158+I168+I193</f>
        <v>1333000</v>
      </c>
    </row>
    <row r="9" spans="1:9" ht="38.25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839500</v>
      </c>
      <c r="F9" s="8">
        <f t="shared" si="0"/>
        <v>816500</v>
      </c>
      <c r="G9" s="8">
        <f t="shared" si="0"/>
        <v>816500</v>
      </c>
      <c r="H9" s="8">
        <f>SUM(E9:G9)</f>
        <v>2472500</v>
      </c>
      <c r="I9" s="8">
        <f>I14+I49+I59+I74+I84+I134+I159+I169+I194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71054976.099999994</v>
      </c>
      <c r="F10" s="17">
        <f>SUM(F6:F9)</f>
        <v>66030119.439999998</v>
      </c>
      <c r="G10" s="17">
        <f>SUM(G6:G9)</f>
        <v>67698152.599999994</v>
      </c>
      <c r="H10" s="17">
        <f>SUM(E10:G10)</f>
        <v>204783248.13999999</v>
      </c>
      <c r="I10" s="17">
        <f>SUM(I6:I9)</f>
        <v>1507575.32</v>
      </c>
    </row>
    <row r="11" spans="1:9" ht="39" customHeight="1" x14ac:dyDescent="0.2">
      <c r="A11" s="59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>
        <f>H10-H9</f>
        <v>202310748.13999999</v>
      </c>
      <c r="I11" s="8">
        <f>I16+I21+I26+I31+I36+I41</f>
        <v>0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1"/>
        <v>604632</v>
      </c>
      <c r="F12" s="8">
        <f t="shared" si="1"/>
        <v>486088</v>
      </c>
      <c r="G12" s="8">
        <f t="shared" si="1"/>
        <v>504808</v>
      </c>
      <c r="H12" s="7"/>
      <c r="I12" s="8">
        <f>I17+I22+I27+I32+I37+I42</f>
        <v>65728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24447420</v>
      </c>
      <c r="F13" s="8">
        <f t="shared" si="1"/>
        <v>23893120</v>
      </c>
      <c r="G13" s="8">
        <f t="shared" si="1"/>
        <v>24002220</v>
      </c>
      <c r="H13" s="7"/>
      <c r="I13" s="8">
        <f>I18+I23+I28+I33+I38+I43</f>
        <v>290700</v>
      </c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  <c r="I14" s="8">
        <f t="shared" ref="I14" si="2">I19+I24+I29+I34+I39+I44</f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25052052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356428</v>
      </c>
    </row>
    <row r="16" spans="1:9" ht="42" customHeight="1" x14ac:dyDescent="0.2">
      <c r="A16" s="59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1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1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</row>
    <row r="19" spans="1:11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1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1" ht="39" customHeight="1" x14ac:dyDescent="0.2">
      <c r="A21" s="59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1" ht="43.35" customHeight="1" x14ac:dyDescent="0.2">
      <c r="A22" s="3" t="s">
        <v>0</v>
      </c>
      <c r="B22" s="4"/>
      <c r="C22" s="80"/>
      <c r="D22" s="7" t="s">
        <v>8</v>
      </c>
      <c r="E22" s="8">
        <v>604632</v>
      </c>
      <c r="F22" s="8">
        <v>486088</v>
      </c>
      <c r="G22" s="8">
        <v>504808</v>
      </c>
      <c r="H22" s="7"/>
      <c r="I22">
        <v>65728</v>
      </c>
    </row>
    <row r="23" spans="1:11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1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1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604632</v>
      </c>
      <c r="F25" s="10">
        <f>SUM(F21:F24)</f>
        <v>486088</v>
      </c>
      <c r="G25" s="10">
        <f>SUM(G21:G24)</f>
        <v>504808</v>
      </c>
      <c r="H25" s="9"/>
      <c r="I25" s="10">
        <f>SUM(I21:I24)</f>
        <v>65728</v>
      </c>
    </row>
    <row r="26" spans="1:11" ht="36.7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1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1" ht="30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1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1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1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1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>
        <v>240</v>
      </c>
      <c r="K32">
        <v>-126.9</v>
      </c>
    </row>
    <row r="33" spans="1:11" ht="29.2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>
        <v>850</v>
      </c>
      <c r="K33">
        <v>126.9</v>
      </c>
    </row>
    <row r="34" spans="1:11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1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1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  <c r="J36" s="51"/>
    </row>
    <row r="37" spans="1:11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s="51"/>
    </row>
    <row r="38" spans="1:11" ht="26.25" customHeight="1" x14ac:dyDescent="0.2">
      <c r="A38" s="82"/>
      <c r="B38" s="95"/>
      <c r="C38" s="100"/>
      <c r="D38" s="7" t="s">
        <v>9</v>
      </c>
      <c r="E38" s="8">
        <v>2449000</v>
      </c>
      <c r="F38" s="8">
        <v>2550900</v>
      </c>
      <c r="G38" s="8">
        <v>2660000</v>
      </c>
      <c r="H38" s="7"/>
      <c r="I38">
        <v>289000</v>
      </c>
      <c r="J38" s="51"/>
    </row>
    <row r="39" spans="1:11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  <c r="J39" s="51"/>
    </row>
    <row r="40" spans="1:11" ht="29.25" customHeight="1" x14ac:dyDescent="0.2">
      <c r="A40" s="83"/>
      <c r="B40" s="96"/>
      <c r="C40" s="101"/>
      <c r="D40" s="9" t="s">
        <v>10</v>
      </c>
      <c r="E40" s="10">
        <f>SUM(E36:E39)</f>
        <v>2449000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289000</v>
      </c>
    </row>
    <row r="41" spans="1:11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1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1" ht="29.25" customHeight="1" x14ac:dyDescent="0.2">
      <c r="A43" s="82"/>
      <c r="B43" s="95"/>
      <c r="C43" s="88"/>
      <c r="D43" s="7" t="s">
        <v>9</v>
      </c>
      <c r="E43" s="8">
        <v>611700</v>
      </c>
      <c r="F43" s="8">
        <v>310000</v>
      </c>
      <c r="G43" s="8">
        <v>310000</v>
      </c>
      <c r="H43" s="7"/>
      <c r="I43">
        <v>1700</v>
      </c>
    </row>
    <row r="44" spans="1:11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1" ht="14.45" customHeight="1" x14ac:dyDescent="0.2">
      <c r="A45" s="83"/>
      <c r="B45" s="96"/>
      <c r="C45" s="89"/>
      <c r="D45" s="9" t="s">
        <v>10</v>
      </c>
      <c r="E45" s="10">
        <f>SUM(E41:E44)</f>
        <v>611700</v>
      </c>
      <c r="F45" s="10">
        <f>SUM(F41:F44)</f>
        <v>310000</v>
      </c>
      <c r="G45" s="10">
        <f>SUM(G41:G44)</f>
        <v>310000</v>
      </c>
      <c r="H45" s="9"/>
      <c r="I45" s="10">
        <f>SUM(I41:I44)</f>
        <v>1700</v>
      </c>
    </row>
    <row r="46" spans="1:11" ht="39.75" customHeight="1" x14ac:dyDescent="0.2">
      <c r="A46" s="59" t="s">
        <v>14</v>
      </c>
      <c r="B46" s="56" t="s">
        <v>36</v>
      </c>
      <c r="C46" s="80"/>
      <c r="D46" s="7" t="s">
        <v>7</v>
      </c>
      <c r="E46" s="8">
        <f t="shared" ref="E46:G49" si="3">E51</f>
        <v>0</v>
      </c>
      <c r="F46" s="8">
        <f t="shared" si="3"/>
        <v>0</v>
      </c>
      <c r="G46" s="8">
        <f t="shared" si="3"/>
        <v>0</v>
      </c>
      <c r="H46" s="7"/>
    </row>
    <row r="47" spans="1:11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11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3"/>
        <v>116000</v>
      </c>
      <c r="F48" s="8">
        <f t="shared" si="3"/>
        <v>115000</v>
      </c>
      <c r="G48" s="8">
        <f t="shared" si="3"/>
        <v>115000</v>
      </c>
      <c r="H48" s="7"/>
      <c r="I48">
        <f>I53</f>
        <v>1000</v>
      </c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116000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1000</v>
      </c>
    </row>
    <row r="51" spans="1:9" ht="36.75" customHeight="1" x14ac:dyDescent="0.2">
      <c r="A51" s="59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116000</v>
      </c>
      <c r="F53" s="8">
        <v>115000</v>
      </c>
      <c r="G53" s="8">
        <v>115000</v>
      </c>
      <c r="H53" s="7"/>
      <c r="I53">
        <v>1000</v>
      </c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116000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1000</v>
      </c>
    </row>
    <row r="56" spans="1:9" ht="38.25" x14ac:dyDescent="0.2">
      <c r="A56" s="57" t="s">
        <v>38</v>
      </c>
      <c r="B56" s="97" t="s">
        <v>40</v>
      </c>
      <c r="C56" s="80"/>
      <c r="D56" s="7" t="s">
        <v>7</v>
      </c>
      <c r="E56" s="8">
        <f t="shared" ref="E56:G59" si="4">E61+E66</f>
        <v>781740</v>
      </c>
      <c r="F56" s="8">
        <f t="shared" si="4"/>
        <v>781740</v>
      </c>
      <c r="G56" s="8">
        <f t="shared" si="4"/>
        <v>781740</v>
      </c>
      <c r="H56" s="7"/>
    </row>
    <row r="57" spans="1:9" ht="38.25" x14ac:dyDescent="0.2">
      <c r="A57" s="3" t="s">
        <v>0</v>
      </c>
      <c r="B57" s="98"/>
      <c r="C57" s="80"/>
      <c r="D57" s="7" t="s">
        <v>8</v>
      </c>
      <c r="E57" s="8">
        <f t="shared" si="4"/>
        <v>0</v>
      </c>
      <c r="F57" s="8">
        <f t="shared" si="4"/>
        <v>0</v>
      </c>
      <c r="G57" s="8">
        <f t="shared" si="4"/>
        <v>0</v>
      </c>
      <c r="H57" s="7"/>
    </row>
    <row r="58" spans="1:9" ht="25.5" x14ac:dyDescent="0.2">
      <c r="A58" s="3" t="s">
        <v>0</v>
      </c>
      <c r="B58" s="98"/>
      <c r="C58" s="80"/>
      <c r="D58" s="7" t="s">
        <v>9</v>
      </c>
      <c r="E58" s="8">
        <f t="shared" si="4"/>
        <v>80000</v>
      </c>
      <c r="F58" s="8">
        <f t="shared" si="4"/>
        <v>80000</v>
      </c>
      <c r="G58" s="8">
        <f t="shared" si="4"/>
        <v>80000</v>
      </c>
      <c r="H58" s="7"/>
      <c r="I58">
        <f>I63</f>
        <v>0</v>
      </c>
    </row>
    <row r="59" spans="1:9" ht="37.5" customHeight="1" x14ac:dyDescent="0.2">
      <c r="A59" s="3" t="s">
        <v>0</v>
      </c>
      <c r="B59" s="98"/>
      <c r="C59" s="80"/>
      <c r="D59" s="20" t="s">
        <v>105</v>
      </c>
      <c r="E59" s="8">
        <f t="shared" si="4"/>
        <v>0</v>
      </c>
      <c r="F59" s="8">
        <f t="shared" si="4"/>
        <v>0</v>
      </c>
      <c r="G59" s="8">
        <f t="shared" si="4"/>
        <v>0</v>
      </c>
      <c r="H59" s="7"/>
    </row>
    <row r="60" spans="1:9" x14ac:dyDescent="0.2">
      <c r="A60" s="5" t="s">
        <v>0</v>
      </c>
      <c r="B60" s="99"/>
      <c r="C60" s="81"/>
      <c r="D60" s="18" t="s">
        <v>10</v>
      </c>
      <c r="E60" s="19">
        <f>SUM(E56:E59)</f>
        <v>861740</v>
      </c>
      <c r="F60" s="19">
        <f>SUM(F56:F59)</f>
        <v>861740</v>
      </c>
      <c r="G60" s="19">
        <f>SUM(G56:G59)</f>
        <v>861740</v>
      </c>
      <c r="H60" s="18"/>
      <c r="I60" s="19">
        <f>SUM(I56:I59)</f>
        <v>0</v>
      </c>
    </row>
    <row r="61" spans="1:9" ht="38.25" x14ac:dyDescent="0.2">
      <c r="A61" s="57" t="s">
        <v>39</v>
      </c>
      <c r="B61" s="97" t="s">
        <v>41</v>
      </c>
      <c r="C61" s="80" t="s">
        <v>93</v>
      </c>
      <c r="D61" s="7" t="s">
        <v>7</v>
      </c>
      <c r="E61" s="8">
        <v>781740</v>
      </c>
      <c r="F61" s="8">
        <v>781740</v>
      </c>
      <c r="G61" s="8"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v>0</v>
      </c>
      <c r="F62" s="8">
        <v>0</v>
      </c>
      <c r="G62" s="8"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v>80000</v>
      </c>
      <c r="F63" s="8">
        <v>80000</v>
      </c>
      <c r="G63" s="8">
        <v>80000</v>
      </c>
      <c r="H63" s="7"/>
    </row>
    <row r="64" spans="1:9" ht="38.25" customHeight="1" x14ac:dyDescent="0.2">
      <c r="A64" s="3" t="s">
        <v>0</v>
      </c>
      <c r="B64" s="98"/>
      <c r="C64" s="80"/>
      <c r="D64" s="20" t="s">
        <v>105</v>
      </c>
      <c r="E64" s="8">
        <v>0</v>
      </c>
      <c r="F64" s="8">
        <v>0</v>
      </c>
      <c r="G64" s="8">
        <v>0</v>
      </c>
      <c r="H64" s="7"/>
    </row>
    <row r="65" spans="1:10" x14ac:dyDescent="0.2">
      <c r="A65" s="5" t="s">
        <v>0</v>
      </c>
      <c r="B65" s="99"/>
      <c r="C65" s="81"/>
      <c r="D65" s="9" t="s">
        <v>10</v>
      </c>
      <c r="E65" s="10">
        <f>SUM(E61:E64)</f>
        <v>861740</v>
      </c>
      <c r="F65" s="10">
        <f>SUM(F61:F64)</f>
        <v>861740</v>
      </c>
      <c r="G65" s="10">
        <f>SUM(G61:G64)</f>
        <v>861740</v>
      </c>
      <c r="H65" s="9"/>
      <c r="I65" s="10">
        <f>SUM(I61:I64)</f>
        <v>0</v>
      </c>
    </row>
    <row r="66" spans="1:10" ht="38.25" x14ac:dyDescent="0.2">
      <c r="A66" s="102"/>
      <c r="B66" s="105" t="s">
        <v>18</v>
      </c>
      <c r="C66" s="80" t="s">
        <v>17</v>
      </c>
      <c r="D66" s="7" t="s">
        <v>7</v>
      </c>
      <c r="E66" s="8">
        <v>0</v>
      </c>
      <c r="F66" s="8">
        <v>0</v>
      </c>
      <c r="G66" s="8">
        <v>0</v>
      </c>
      <c r="H66" s="7"/>
    </row>
    <row r="67" spans="1:10" ht="38.25" x14ac:dyDescent="0.2">
      <c r="A67" s="103"/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10" ht="25.5" x14ac:dyDescent="0.2">
      <c r="A68" s="103"/>
      <c r="B68" s="98"/>
      <c r="C68" s="80"/>
      <c r="D68" s="7" t="s">
        <v>9</v>
      </c>
      <c r="E68" s="8">
        <v>0</v>
      </c>
      <c r="F68" s="8">
        <v>0</v>
      </c>
      <c r="G68" s="8">
        <v>0</v>
      </c>
      <c r="H68" s="7"/>
    </row>
    <row r="69" spans="1:10" ht="39" customHeight="1" x14ac:dyDescent="0.2">
      <c r="A69" s="103"/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10" x14ac:dyDescent="0.2">
      <c r="A70" s="104"/>
      <c r="B70" s="99"/>
      <c r="C70" s="81"/>
      <c r="D70" s="9" t="s">
        <v>10</v>
      </c>
      <c r="E70" s="10">
        <f>SUM(E66:E69)</f>
        <v>0</v>
      </c>
      <c r="F70" s="10">
        <f>SUM(F66:F69)</f>
        <v>0</v>
      </c>
      <c r="G70" s="10">
        <f>SUM(G66:G69)</f>
        <v>0</v>
      </c>
      <c r="H70" s="9"/>
      <c r="I70" s="10">
        <f>SUM(I66:I69)</f>
        <v>0</v>
      </c>
    </row>
    <row r="71" spans="1:10" ht="38.25" x14ac:dyDescent="0.2">
      <c r="A71" s="57" t="s">
        <v>42</v>
      </c>
      <c r="B71" s="97" t="s">
        <v>44</v>
      </c>
      <c r="C71" s="80"/>
      <c r="D71" s="7" t="s">
        <v>7</v>
      </c>
      <c r="E71" s="8">
        <f t="shared" ref="E71:G74" si="5">E76</f>
        <v>0</v>
      </c>
      <c r="F71" s="8">
        <f t="shared" si="5"/>
        <v>0</v>
      </c>
      <c r="G71" s="8">
        <f t="shared" si="5"/>
        <v>0</v>
      </c>
      <c r="H71" s="7"/>
    </row>
    <row r="72" spans="1:10" ht="38.25" x14ac:dyDescent="0.2">
      <c r="A72" s="3" t="s">
        <v>0</v>
      </c>
      <c r="B72" s="98"/>
      <c r="C72" s="80"/>
      <c r="D72" s="7" t="s">
        <v>8</v>
      </c>
      <c r="E72" s="8">
        <f t="shared" si="5"/>
        <v>0</v>
      </c>
      <c r="F72" s="8">
        <f t="shared" si="5"/>
        <v>0</v>
      </c>
      <c r="G72" s="8">
        <f t="shared" si="5"/>
        <v>0</v>
      </c>
      <c r="H72" s="7"/>
    </row>
    <row r="73" spans="1:10" ht="25.5" x14ac:dyDescent="0.2">
      <c r="A73" s="3" t="s">
        <v>0</v>
      </c>
      <c r="B73" s="98"/>
      <c r="C73" s="80"/>
      <c r="D73" s="7" t="s">
        <v>9</v>
      </c>
      <c r="E73" s="8">
        <f t="shared" si="5"/>
        <v>2381100</v>
      </c>
      <c r="F73" s="8">
        <f t="shared" si="5"/>
        <v>1997002</v>
      </c>
      <c r="G73" s="8">
        <f t="shared" si="5"/>
        <v>1997002</v>
      </c>
      <c r="H73" s="7"/>
      <c r="I73">
        <f>I78</f>
        <v>220000</v>
      </c>
    </row>
    <row r="74" spans="1:10" ht="40.5" customHeight="1" x14ac:dyDescent="0.2">
      <c r="A74" s="3" t="s">
        <v>0</v>
      </c>
      <c r="B74" s="98"/>
      <c r="C74" s="80"/>
      <c r="D74" s="20" t="s">
        <v>105</v>
      </c>
      <c r="E74" s="8">
        <f t="shared" si="5"/>
        <v>0</v>
      </c>
      <c r="F74" s="8">
        <f t="shared" si="5"/>
        <v>0</v>
      </c>
      <c r="G74" s="8">
        <f t="shared" si="5"/>
        <v>0</v>
      </c>
      <c r="H74" s="7"/>
    </row>
    <row r="75" spans="1:10" x14ac:dyDescent="0.2">
      <c r="A75" s="5" t="s">
        <v>0</v>
      </c>
      <c r="B75" s="99"/>
      <c r="C75" s="81"/>
      <c r="D75" s="18" t="s">
        <v>10</v>
      </c>
      <c r="E75" s="19">
        <f>SUM(E71:E74)</f>
        <v>2381100</v>
      </c>
      <c r="F75" s="19">
        <f>SUM(F71:F74)</f>
        <v>1997002</v>
      </c>
      <c r="G75" s="19">
        <f>SUM(G71:G74)</f>
        <v>1997002</v>
      </c>
      <c r="H75" s="18"/>
      <c r="I75" s="19">
        <f>SUM(I71:I74)</f>
        <v>220000</v>
      </c>
    </row>
    <row r="76" spans="1:10" ht="38.25" x14ac:dyDescent="0.2">
      <c r="A76" s="57" t="s">
        <v>43</v>
      </c>
      <c r="B76" s="97" t="s">
        <v>45</v>
      </c>
      <c r="C76" s="80" t="s">
        <v>94</v>
      </c>
      <c r="D76" s="7" t="s">
        <v>7</v>
      </c>
      <c r="E76" s="8"/>
      <c r="F76" s="8"/>
      <c r="G76" s="8"/>
      <c r="H76" s="7"/>
    </row>
    <row r="77" spans="1:10" ht="38.25" x14ac:dyDescent="0.2">
      <c r="A77" s="3" t="s">
        <v>0</v>
      </c>
      <c r="B77" s="98"/>
      <c r="C77" s="80"/>
      <c r="D77" s="7" t="s">
        <v>8</v>
      </c>
      <c r="E77" s="8">
        <v>0</v>
      </c>
      <c r="F77" s="8">
        <v>0</v>
      </c>
      <c r="G77" s="8">
        <v>0</v>
      </c>
      <c r="H77" s="7"/>
    </row>
    <row r="78" spans="1:10" ht="25.5" x14ac:dyDescent="0.2">
      <c r="A78" s="3" t="s">
        <v>0</v>
      </c>
      <c r="B78" s="98"/>
      <c r="C78" s="80"/>
      <c r="D78" s="7" t="s">
        <v>9</v>
      </c>
      <c r="E78" s="8">
        <v>2381100</v>
      </c>
      <c r="F78" s="8">
        <v>1997002</v>
      </c>
      <c r="G78" s="8">
        <v>1997002</v>
      </c>
      <c r="H78" s="7"/>
      <c r="I78">
        <v>220000</v>
      </c>
      <c r="J78" s="25"/>
    </row>
    <row r="79" spans="1:10" ht="39" customHeight="1" x14ac:dyDescent="0.2">
      <c r="A79" s="3" t="s">
        <v>0</v>
      </c>
      <c r="B79" s="98"/>
      <c r="C79" s="80"/>
      <c r="D79" s="20" t="s">
        <v>105</v>
      </c>
      <c r="E79" s="8">
        <v>0</v>
      </c>
      <c r="F79" s="8">
        <v>0</v>
      </c>
      <c r="G79" s="8">
        <v>0</v>
      </c>
      <c r="H79" s="7"/>
      <c r="J79" s="25"/>
    </row>
    <row r="80" spans="1:10" x14ac:dyDescent="0.2">
      <c r="A80" s="5" t="s">
        <v>0</v>
      </c>
      <c r="B80" s="99"/>
      <c r="C80" s="81"/>
      <c r="D80" s="9" t="s">
        <v>10</v>
      </c>
      <c r="E80" s="10">
        <f>SUM(E76:E79)</f>
        <v>2381100</v>
      </c>
      <c r="F80" s="10">
        <f>SUM(F76:F79)</f>
        <v>1997002</v>
      </c>
      <c r="G80" s="10">
        <f>SUM(G76:G79)</f>
        <v>1997002</v>
      </c>
      <c r="H80" s="9"/>
      <c r="I80" s="10">
        <f>SUM(I76:I79)</f>
        <v>220000</v>
      </c>
    </row>
    <row r="81" spans="1:9" ht="38.25" x14ac:dyDescent="0.2">
      <c r="A81" s="57" t="s">
        <v>46</v>
      </c>
      <c r="B81" s="97" t="s">
        <v>48</v>
      </c>
      <c r="C81" s="80"/>
      <c r="D81" s="7" t="s">
        <v>7</v>
      </c>
      <c r="E81" s="8">
        <f>E86+E91+E96+E101+E106+E111+E116+E121+E126</f>
        <v>206494.2</v>
      </c>
      <c r="F81" s="8">
        <f t="shared" ref="E81:G84" si="6">F86+F91+F96+F101+F106+F111+F116+F121</f>
        <v>206494.2</v>
      </c>
      <c r="G81" s="8">
        <f t="shared" si="6"/>
        <v>206494.2</v>
      </c>
      <c r="H81" s="7"/>
      <c r="I81" s="8">
        <f t="shared" ref="I81:I84" si="7">I86+I91+I96+I101+I106+I111+I116+I121</f>
        <v>0</v>
      </c>
    </row>
    <row r="82" spans="1:9" ht="38.25" x14ac:dyDescent="0.2">
      <c r="A82" s="3" t="s">
        <v>0</v>
      </c>
      <c r="B82" s="98"/>
      <c r="C82" s="80"/>
      <c r="D82" s="7" t="s">
        <v>8</v>
      </c>
      <c r="E82" s="8">
        <f t="shared" si="6"/>
        <v>0</v>
      </c>
      <c r="F82" s="8">
        <f t="shared" si="6"/>
        <v>0</v>
      </c>
      <c r="G82" s="8">
        <f t="shared" si="6"/>
        <v>0</v>
      </c>
      <c r="H82" s="7"/>
      <c r="I82" s="8">
        <f t="shared" si="7"/>
        <v>0</v>
      </c>
    </row>
    <row r="83" spans="1:9" ht="25.5" x14ac:dyDescent="0.2">
      <c r="A83" s="3" t="s">
        <v>0</v>
      </c>
      <c r="B83" s="98"/>
      <c r="C83" s="80"/>
      <c r="D83" s="7" t="s">
        <v>9</v>
      </c>
      <c r="E83" s="8">
        <f>E88+E93+E98+E103+E108+E113+E118+E123+E128</f>
        <v>7596604.0800000001</v>
      </c>
      <c r="F83" s="8">
        <f t="shared" si="6"/>
        <v>5521200</v>
      </c>
      <c r="G83" s="8">
        <f t="shared" si="6"/>
        <v>5396200</v>
      </c>
      <c r="H83" s="7"/>
      <c r="I83" s="8">
        <f>I88+I93+I98+I103+I108+I113+I118+I123+I128</f>
        <v>23000</v>
      </c>
    </row>
    <row r="84" spans="1:9" ht="37.5" customHeight="1" x14ac:dyDescent="0.2">
      <c r="A84" s="3" t="s">
        <v>0</v>
      </c>
      <c r="B84" s="98"/>
      <c r="C84" s="80"/>
      <c r="D84" s="20" t="s">
        <v>105</v>
      </c>
      <c r="E84" s="8">
        <f t="shared" si="6"/>
        <v>0</v>
      </c>
      <c r="F84" s="8">
        <f t="shared" si="6"/>
        <v>0</v>
      </c>
      <c r="G84" s="8">
        <f t="shared" si="6"/>
        <v>0</v>
      </c>
      <c r="H84" s="7"/>
      <c r="I84" s="8">
        <f t="shared" si="7"/>
        <v>0</v>
      </c>
    </row>
    <row r="85" spans="1:9" x14ac:dyDescent="0.2">
      <c r="A85" s="5" t="s">
        <v>0</v>
      </c>
      <c r="B85" s="99"/>
      <c r="C85" s="81"/>
      <c r="D85" s="18" t="s">
        <v>10</v>
      </c>
      <c r="E85" s="19">
        <f>SUM(E81:E84)</f>
        <v>7803098.2800000003</v>
      </c>
      <c r="F85" s="19">
        <f>SUM(F81:F84)</f>
        <v>5727694.2000000002</v>
      </c>
      <c r="G85" s="19">
        <f>SUM(G81:G84)</f>
        <v>5602694.2000000002</v>
      </c>
      <c r="H85" s="18"/>
      <c r="I85" s="19">
        <f>SUM(I81:I84)</f>
        <v>23000</v>
      </c>
    </row>
    <row r="86" spans="1:9" ht="38.25" x14ac:dyDescent="0.2">
      <c r="A86" s="57" t="s">
        <v>47</v>
      </c>
      <c r="B86" s="97" t="s">
        <v>49</v>
      </c>
      <c r="C86" s="80" t="s">
        <v>98</v>
      </c>
      <c r="D86" s="7" t="s">
        <v>7</v>
      </c>
      <c r="E86" s="8"/>
      <c r="F86" s="8"/>
      <c r="G86" s="8"/>
      <c r="H86" s="7"/>
    </row>
    <row r="87" spans="1:9" ht="38.25" x14ac:dyDescent="0.2">
      <c r="A87" s="3" t="s">
        <v>0</v>
      </c>
      <c r="B87" s="98"/>
      <c r="C87" s="80"/>
      <c r="D87" s="7" t="s">
        <v>8</v>
      </c>
      <c r="E87" s="8">
        <v>0</v>
      </c>
      <c r="F87" s="8">
        <v>0</v>
      </c>
      <c r="G87" s="8">
        <v>0</v>
      </c>
      <c r="H87" s="7"/>
    </row>
    <row r="88" spans="1:9" ht="25.5" x14ac:dyDescent="0.2">
      <c r="A88" s="3" t="s">
        <v>0</v>
      </c>
      <c r="B88" s="98"/>
      <c r="C88" s="80"/>
      <c r="D88" s="7" t="s">
        <v>9</v>
      </c>
      <c r="E88" s="8">
        <v>50000</v>
      </c>
      <c r="F88" s="8">
        <v>50000</v>
      </c>
      <c r="G88" s="8">
        <v>50000</v>
      </c>
      <c r="H88" s="7"/>
    </row>
    <row r="89" spans="1:9" ht="39" customHeight="1" x14ac:dyDescent="0.2">
      <c r="A89" s="3" t="s">
        <v>0</v>
      </c>
      <c r="B89" s="98"/>
      <c r="C89" s="80"/>
      <c r="D89" s="20" t="s">
        <v>105</v>
      </c>
      <c r="E89" s="8">
        <v>0</v>
      </c>
      <c r="F89" s="8">
        <v>0</v>
      </c>
      <c r="G89" s="8">
        <v>0</v>
      </c>
      <c r="H89" s="7"/>
    </row>
    <row r="90" spans="1:9" x14ac:dyDescent="0.2">
      <c r="A90" s="5" t="s">
        <v>0</v>
      </c>
      <c r="B90" s="99"/>
      <c r="C90" s="81"/>
      <c r="D90" s="9" t="s">
        <v>10</v>
      </c>
      <c r="E90" s="10">
        <f>SUM(E86:E89)</f>
        <v>50000</v>
      </c>
      <c r="F90" s="10">
        <f>SUM(F86:F89)</f>
        <v>50000</v>
      </c>
      <c r="G90" s="10">
        <f>SUM(G86:G89)</f>
        <v>50000</v>
      </c>
      <c r="H90" s="9"/>
      <c r="I90" s="10">
        <f>SUM(I86:I89)</f>
        <v>0</v>
      </c>
    </row>
    <row r="91" spans="1:9" ht="38.25" x14ac:dyDescent="0.2">
      <c r="A91" s="106" t="s">
        <v>50</v>
      </c>
      <c r="B91" s="97" t="s">
        <v>51</v>
      </c>
      <c r="C91" s="80" t="s">
        <v>98</v>
      </c>
      <c r="D91" s="7" t="s">
        <v>7</v>
      </c>
      <c r="E91" s="8">
        <v>50186.2</v>
      </c>
      <c r="F91" s="8">
        <v>50186.2</v>
      </c>
      <c r="G91" s="8">
        <v>50186.2</v>
      </c>
      <c r="H91" s="7"/>
    </row>
    <row r="92" spans="1:9" ht="38.25" x14ac:dyDescent="0.2">
      <c r="A92" s="103"/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9" ht="25.5" x14ac:dyDescent="0.2">
      <c r="A93" s="103"/>
      <c r="B93" s="98"/>
      <c r="C93" s="80"/>
      <c r="D93" s="7" t="s">
        <v>9</v>
      </c>
      <c r="E93" s="8">
        <v>0</v>
      </c>
      <c r="F93" s="8">
        <v>0</v>
      </c>
      <c r="G93" s="8">
        <v>0</v>
      </c>
      <c r="H93" s="7"/>
    </row>
    <row r="94" spans="1:9" ht="39" customHeight="1" x14ac:dyDescent="0.2">
      <c r="A94" s="103"/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9" x14ac:dyDescent="0.2">
      <c r="A95" s="104"/>
      <c r="B95" s="99"/>
      <c r="C95" s="81"/>
      <c r="D95" s="9" t="s">
        <v>10</v>
      </c>
      <c r="E95" s="10">
        <f>SUM(E91:E94)</f>
        <v>50186.2</v>
      </c>
      <c r="F95" s="10">
        <f>SUM(F91:F94)</f>
        <v>50186.2</v>
      </c>
      <c r="G95" s="10">
        <f>SUM(G91:G94)</f>
        <v>50186.2</v>
      </c>
      <c r="H95" s="9"/>
      <c r="I95" s="10">
        <f>SUM(I91:I94)</f>
        <v>0</v>
      </c>
    </row>
    <row r="96" spans="1:9" ht="38.25" x14ac:dyDescent="0.2">
      <c r="A96" s="106" t="s">
        <v>52</v>
      </c>
      <c r="B96" s="97" t="s">
        <v>53</v>
      </c>
      <c r="C96" s="80" t="s">
        <v>96</v>
      </c>
      <c r="D96" s="7" t="s">
        <v>7</v>
      </c>
      <c r="E96" s="8">
        <v>0</v>
      </c>
      <c r="F96" s="8">
        <v>0</v>
      </c>
      <c r="G96" s="8">
        <v>0</v>
      </c>
      <c r="H96" s="7"/>
    </row>
    <row r="97" spans="1:10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10" ht="25.5" x14ac:dyDescent="0.2">
      <c r="A98" s="103"/>
      <c r="B98" s="98"/>
      <c r="C98" s="80"/>
      <c r="D98" s="7" t="s">
        <v>9</v>
      </c>
      <c r="E98" s="8">
        <v>121200</v>
      </c>
      <c r="F98" s="8">
        <v>121200</v>
      </c>
      <c r="G98" s="8">
        <v>121200</v>
      </c>
      <c r="H98" s="7"/>
    </row>
    <row r="99" spans="1:10" ht="39.75" customHeight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10" x14ac:dyDescent="0.2">
      <c r="A100" s="104"/>
      <c r="B100" s="99"/>
      <c r="C100" s="81"/>
      <c r="D100" s="9" t="s">
        <v>10</v>
      </c>
      <c r="E100" s="10">
        <f>SUM(E96:E99)</f>
        <v>121200</v>
      </c>
      <c r="F100" s="10">
        <f>SUM(F96:F99)</f>
        <v>121200</v>
      </c>
      <c r="G100" s="10">
        <f>SUM(G96:G99)</f>
        <v>121200</v>
      </c>
      <c r="H100" s="9"/>
      <c r="I100" s="10">
        <f>SUM(I96:I99)</f>
        <v>0</v>
      </c>
    </row>
    <row r="101" spans="1:10" ht="38.25" x14ac:dyDescent="0.2">
      <c r="A101" s="106" t="s">
        <v>54</v>
      </c>
      <c r="B101" s="97" t="s">
        <v>55</v>
      </c>
      <c r="C101" s="80" t="s">
        <v>97</v>
      </c>
      <c r="D101" s="7" t="s">
        <v>7</v>
      </c>
      <c r="E101" s="8">
        <v>156308</v>
      </c>
      <c r="F101" s="8">
        <v>156308</v>
      </c>
      <c r="G101" s="8">
        <v>156308</v>
      </c>
      <c r="H101" s="7"/>
    </row>
    <row r="102" spans="1:10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10" ht="25.5" x14ac:dyDescent="0.2">
      <c r="A103" s="103"/>
      <c r="B103" s="98"/>
      <c r="C103" s="80"/>
      <c r="D103" s="7" t="s">
        <v>9</v>
      </c>
      <c r="E103" s="8">
        <v>0</v>
      </c>
      <c r="F103" s="8">
        <v>0</v>
      </c>
      <c r="G103" s="8">
        <v>0</v>
      </c>
      <c r="H103" s="7"/>
    </row>
    <row r="104" spans="1:10" ht="37.5" customHeight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10" x14ac:dyDescent="0.2">
      <c r="A105" s="104"/>
      <c r="B105" s="99"/>
      <c r="C105" s="81"/>
      <c r="D105" s="9" t="s">
        <v>10</v>
      </c>
      <c r="E105" s="10">
        <f>SUM(E101:E104)</f>
        <v>156308</v>
      </c>
      <c r="F105" s="10">
        <f>SUM(F101:F104)</f>
        <v>156308</v>
      </c>
      <c r="G105" s="10">
        <f>SUM(G101:G104)</f>
        <v>156308</v>
      </c>
      <c r="H105" s="9"/>
      <c r="I105" s="10">
        <f>SUM(I101:I104)</f>
        <v>0</v>
      </c>
    </row>
    <row r="106" spans="1:10" ht="38.25" x14ac:dyDescent="0.2">
      <c r="A106" s="106" t="s">
        <v>56</v>
      </c>
      <c r="B106" s="97" t="s">
        <v>57</v>
      </c>
      <c r="C106" s="80" t="s">
        <v>98</v>
      </c>
      <c r="D106" s="7" t="s">
        <v>7</v>
      </c>
      <c r="E106" s="8">
        <v>0</v>
      </c>
      <c r="F106" s="8">
        <v>0</v>
      </c>
      <c r="G106" s="8">
        <v>0</v>
      </c>
      <c r="H106" s="7"/>
    </row>
    <row r="107" spans="1:10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10" ht="25.5" x14ac:dyDescent="0.2">
      <c r="A108" s="103"/>
      <c r="B108" s="98"/>
      <c r="C108" s="80"/>
      <c r="D108" s="7" t="s">
        <v>9</v>
      </c>
      <c r="E108" s="8">
        <v>3985404.08</v>
      </c>
      <c r="F108" s="8">
        <v>3332000</v>
      </c>
      <c r="G108" s="8">
        <v>3509000</v>
      </c>
      <c r="H108" s="7"/>
    </row>
    <row r="109" spans="1:10" ht="42" customHeight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10" x14ac:dyDescent="0.2">
      <c r="A110" s="104"/>
      <c r="B110" s="99"/>
      <c r="C110" s="81"/>
      <c r="D110" s="9" t="s">
        <v>10</v>
      </c>
      <c r="E110" s="10">
        <f>SUM(E106:E109)</f>
        <v>3985404.08</v>
      </c>
      <c r="F110" s="10">
        <f>SUM(F106:F109)</f>
        <v>3332000</v>
      </c>
      <c r="G110" s="10">
        <f>SUM(G106:G109)</f>
        <v>3509000</v>
      </c>
      <c r="H110" s="9"/>
      <c r="I110" s="10">
        <f>SUM(I106:I109)</f>
        <v>0</v>
      </c>
    </row>
    <row r="111" spans="1:10" ht="38.25" x14ac:dyDescent="0.2">
      <c r="A111" s="106" t="s">
        <v>58</v>
      </c>
      <c r="B111" s="97" t="s">
        <v>59</v>
      </c>
      <c r="C111" s="80" t="s">
        <v>99</v>
      </c>
      <c r="D111" s="7" t="s">
        <v>7</v>
      </c>
      <c r="E111" s="21">
        <v>0</v>
      </c>
      <c r="F111" s="21">
        <v>0</v>
      </c>
      <c r="G111" s="21">
        <v>0</v>
      </c>
      <c r="H111" s="7"/>
    </row>
    <row r="112" spans="1:10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  <c r="J112" s="51"/>
    </row>
    <row r="113" spans="1:10" ht="25.5" x14ac:dyDescent="0.2">
      <c r="A113" s="103"/>
      <c r="B113" s="98"/>
      <c r="C113" s="80"/>
      <c r="D113" s="7" t="s">
        <v>9</v>
      </c>
      <c r="E113" s="8">
        <v>456000</v>
      </c>
      <c r="F113" s="8">
        <v>175000</v>
      </c>
      <c r="G113" s="8">
        <v>175000</v>
      </c>
      <c r="H113" s="7"/>
      <c r="J113" s="51"/>
    </row>
    <row r="114" spans="1:10" ht="40.5" customHeight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  <c r="J114" s="51"/>
    </row>
    <row r="115" spans="1:10" x14ac:dyDescent="0.2">
      <c r="A115" s="104"/>
      <c r="B115" s="99"/>
      <c r="C115" s="81"/>
      <c r="D115" s="9" t="s">
        <v>10</v>
      </c>
      <c r="E115" s="10">
        <f>SUM(E111:E114)</f>
        <v>456000</v>
      </c>
      <c r="F115" s="10">
        <f>SUM(F111:F114)</f>
        <v>175000</v>
      </c>
      <c r="G115" s="10">
        <f>SUM(G111:G114)</f>
        <v>175000</v>
      </c>
      <c r="H115" s="9"/>
      <c r="I115" s="10">
        <f>SUM(I111:I114)</f>
        <v>0</v>
      </c>
    </row>
    <row r="116" spans="1:10" ht="38.25" x14ac:dyDescent="0.2">
      <c r="A116" s="106" t="s">
        <v>60</v>
      </c>
      <c r="B116" s="97" t="s">
        <v>62</v>
      </c>
      <c r="C116" s="80" t="s">
        <v>100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10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10" ht="25.5" x14ac:dyDescent="0.2">
      <c r="A118" s="103"/>
      <c r="B118" s="98"/>
      <c r="C118" s="80"/>
      <c r="D118" s="7" t="s">
        <v>9</v>
      </c>
      <c r="E118" s="8">
        <v>1541000</v>
      </c>
      <c r="F118" s="8">
        <v>1843000</v>
      </c>
      <c r="G118" s="8">
        <v>1541000</v>
      </c>
      <c r="H118" s="7"/>
    </row>
    <row r="119" spans="1:10" ht="38.25" customHeight="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10" x14ac:dyDescent="0.2">
      <c r="A120" s="104"/>
      <c r="B120" s="99"/>
      <c r="C120" s="81"/>
      <c r="D120" s="9" t="s">
        <v>10</v>
      </c>
      <c r="E120" s="10">
        <f>SUM(E116:E119)</f>
        <v>1541000</v>
      </c>
      <c r="F120" s="10">
        <f>SUM(F116:F119)</f>
        <v>1843000</v>
      </c>
      <c r="G120" s="10">
        <f>SUM(G116:G119)</f>
        <v>1541000</v>
      </c>
      <c r="H120" s="9"/>
      <c r="I120" s="10">
        <f>SUM(I116:I119)</f>
        <v>0</v>
      </c>
    </row>
    <row r="121" spans="1:10" ht="38.25" x14ac:dyDescent="0.2">
      <c r="A121" s="106" t="s">
        <v>61</v>
      </c>
      <c r="B121" s="97" t="s">
        <v>63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10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10" ht="25.5" x14ac:dyDescent="0.2">
      <c r="A123" s="103"/>
      <c r="B123" s="98"/>
      <c r="C123" s="80"/>
      <c r="D123" s="7" t="s">
        <v>9</v>
      </c>
      <c r="E123" s="8">
        <v>1390000</v>
      </c>
      <c r="F123" s="8">
        <v>0</v>
      </c>
      <c r="G123" s="8">
        <v>0</v>
      </c>
      <c r="H123" s="7"/>
    </row>
    <row r="124" spans="1:10" ht="38.25" customHeight="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10" x14ac:dyDescent="0.2">
      <c r="A125" s="104"/>
      <c r="B125" s="99"/>
      <c r="C125" s="81"/>
      <c r="D125" s="9" t="s">
        <v>10</v>
      </c>
      <c r="E125" s="10">
        <f>SUM(E121:E124)</f>
        <v>1390000</v>
      </c>
      <c r="F125" s="10">
        <f>SUM(F121:F124)</f>
        <v>0</v>
      </c>
      <c r="G125" s="10">
        <f>SUM(G121:G124)</f>
        <v>0</v>
      </c>
      <c r="H125" s="9"/>
      <c r="I125" s="10">
        <f>SUM(I121:I124)</f>
        <v>0</v>
      </c>
    </row>
    <row r="126" spans="1:10" ht="38.25" x14ac:dyDescent="0.2">
      <c r="A126" s="58" t="s">
        <v>129</v>
      </c>
      <c r="B126" s="97" t="s">
        <v>132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10" ht="38.25" x14ac:dyDescent="0.2">
      <c r="A127" s="58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10" ht="25.5" x14ac:dyDescent="0.2">
      <c r="A128" s="58"/>
      <c r="B128" s="98"/>
      <c r="C128" s="80"/>
      <c r="D128" s="7" t="s">
        <v>9</v>
      </c>
      <c r="E128" s="8">
        <v>53000</v>
      </c>
      <c r="F128" s="8">
        <v>0</v>
      </c>
      <c r="G128" s="8">
        <v>0</v>
      </c>
      <c r="H128" s="7"/>
      <c r="I128">
        <v>23000</v>
      </c>
    </row>
    <row r="129" spans="1:9" ht="38.25" customHeight="1" x14ac:dyDescent="0.2">
      <c r="A129" s="58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58"/>
      <c r="B130" s="99"/>
      <c r="C130" s="81"/>
      <c r="D130" s="9" t="s">
        <v>10</v>
      </c>
      <c r="E130" s="10">
        <f>SUM(E126:E129)</f>
        <v>53000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23000</v>
      </c>
    </row>
    <row r="131" spans="1:9" ht="38.25" x14ac:dyDescent="0.2">
      <c r="A131" s="57" t="s">
        <v>64</v>
      </c>
      <c r="B131" s="97" t="s">
        <v>69</v>
      </c>
      <c r="C131" s="80"/>
      <c r="D131" s="7" t="s">
        <v>7</v>
      </c>
      <c r="E131" s="8">
        <f t="shared" ref="E131:G134" si="8">E136+E141+E146+E151</f>
        <v>14034931</v>
      </c>
      <c r="F131" s="8">
        <f t="shared" si="8"/>
        <v>12607415</v>
      </c>
      <c r="G131" s="8">
        <f t="shared" si="8"/>
        <v>12887915</v>
      </c>
      <c r="H131" s="7"/>
      <c r="I131" s="8">
        <f t="shared" ref="I131:I134" si="9">I136+I141+I146+I151</f>
        <v>142365.5</v>
      </c>
    </row>
    <row r="132" spans="1:9" ht="38.25" x14ac:dyDescent="0.2">
      <c r="A132" s="3" t="s">
        <v>0</v>
      </c>
      <c r="B132" s="98"/>
      <c r="C132" s="80"/>
      <c r="D132" s="7" t="s">
        <v>8</v>
      </c>
      <c r="E132" s="8">
        <f t="shared" si="8"/>
        <v>212044.82</v>
      </c>
      <c r="F132" s="8">
        <f t="shared" si="8"/>
        <v>394030.24</v>
      </c>
      <c r="G132" s="8">
        <f t="shared" si="8"/>
        <v>269263.40000000002</v>
      </c>
      <c r="H132" s="7"/>
      <c r="I132" s="8">
        <f t="shared" si="9"/>
        <v>-33518.18</v>
      </c>
    </row>
    <row r="133" spans="1:9" ht="25.5" x14ac:dyDescent="0.2">
      <c r="A133" s="3" t="s">
        <v>0</v>
      </c>
      <c r="B133" s="98"/>
      <c r="C133" s="80"/>
      <c r="D133" s="7" t="s">
        <v>9</v>
      </c>
      <c r="E133" s="8">
        <f t="shared" si="8"/>
        <v>2304930</v>
      </c>
      <c r="F133" s="8">
        <f t="shared" si="8"/>
        <v>2054930</v>
      </c>
      <c r="G133" s="8">
        <f t="shared" si="8"/>
        <v>2054930</v>
      </c>
      <c r="H133" s="7"/>
      <c r="I133" s="8">
        <f t="shared" si="9"/>
        <v>250000</v>
      </c>
    </row>
    <row r="134" spans="1:9" ht="38.25" customHeight="1" x14ac:dyDescent="0.2">
      <c r="A134" s="3" t="s">
        <v>0</v>
      </c>
      <c r="B134" s="98"/>
      <c r="C134" s="80"/>
      <c r="D134" s="20" t="s">
        <v>105</v>
      </c>
      <c r="E134" s="8">
        <f t="shared" si="8"/>
        <v>0</v>
      </c>
      <c r="F134" s="8">
        <f t="shared" si="8"/>
        <v>0</v>
      </c>
      <c r="G134" s="8">
        <f t="shared" si="8"/>
        <v>0</v>
      </c>
      <c r="H134" s="7"/>
      <c r="I134" s="8">
        <f t="shared" si="9"/>
        <v>0</v>
      </c>
    </row>
    <row r="135" spans="1:9" x14ac:dyDescent="0.2">
      <c r="A135" s="5" t="s">
        <v>0</v>
      </c>
      <c r="B135" s="99"/>
      <c r="C135" s="81"/>
      <c r="D135" s="18" t="s">
        <v>10</v>
      </c>
      <c r="E135" s="19">
        <f>SUM(E131:E134)</f>
        <v>16551905.82</v>
      </c>
      <c r="F135" s="19">
        <f>SUM(F131:F134)</f>
        <v>15056375.24</v>
      </c>
      <c r="G135" s="19">
        <f>SUM(G131:G134)</f>
        <v>15212108.4</v>
      </c>
      <c r="H135" s="18"/>
      <c r="I135" s="19">
        <f>SUM(I131:I134)</f>
        <v>358847.32</v>
      </c>
    </row>
    <row r="136" spans="1:9" ht="38.25" x14ac:dyDescent="0.2">
      <c r="A136" s="57" t="s">
        <v>65</v>
      </c>
      <c r="B136" s="97" t="s">
        <v>70</v>
      </c>
      <c r="C136" s="80" t="s">
        <v>93</v>
      </c>
      <c r="D136" s="7" t="s">
        <v>7</v>
      </c>
      <c r="E136" s="8">
        <v>13320383.5</v>
      </c>
      <c r="F136" s="8">
        <v>12556415</v>
      </c>
      <c r="G136" s="8">
        <v>12836915</v>
      </c>
      <c r="H136" s="7"/>
      <c r="I136">
        <v>130365.5</v>
      </c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9" ht="25.5" x14ac:dyDescent="0.2">
      <c r="A138" s="3" t="s">
        <v>0</v>
      </c>
      <c r="B138" s="98"/>
      <c r="C138" s="80"/>
      <c r="D138" s="7" t="s">
        <v>9</v>
      </c>
      <c r="E138" s="8"/>
      <c r="F138" s="8"/>
      <c r="G138" s="8"/>
      <c r="H138" s="7"/>
    </row>
    <row r="139" spans="1:9" ht="41.25" customHeight="1" x14ac:dyDescent="0.2">
      <c r="A139" s="3" t="s">
        <v>0</v>
      </c>
      <c r="B139" s="98"/>
      <c r="C139" s="80"/>
      <c r="D139" s="20" t="s">
        <v>105</v>
      </c>
      <c r="E139" s="8">
        <v>0</v>
      </c>
      <c r="F139" s="8">
        <v>0</v>
      </c>
      <c r="G139" s="8">
        <v>0</v>
      </c>
      <c r="H139" s="7"/>
    </row>
    <row r="140" spans="1:9" x14ac:dyDescent="0.2">
      <c r="A140" s="5" t="s">
        <v>0</v>
      </c>
      <c r="B140" s="99"/>
      <c r="C140" s="81"/>
      <c r="D140" s="9" t="s">
        <v>10</v>
      </c>
      <c r="E140" s="10">
        <f>SUM(E136:E139)</f>
        <v>13320383.5</v>
      </c>
      <c r="F140" s="10">
        <f>SUM(F136:F139)</f>
        <v>12556415</v>
      </c>
      <c r="G140" s="10">
        <f>SUM(G136:G139)</f>
        <v>12836915</v>
      </c>
      <c r="H140" s="9"/>
      <c r="I140" s="10">
        <f>SUM(I136:I139)</f>
        <v>130365.5</v>
      </c>
    </row>
    <row r="141" spans="1:9" ht="38.25" x14ac:dyDescent="0.2">
      <c r="A141" s="106" t="s">
        <v>66</v>
      </c>
      <c r="B141" s="97" t="s">
        <v>71</v>
      </c>
      <c r="C141" s="80" t="s">
        <v>93</v>
      </c>
      <c r="D141" s="7" t="s">
        <v>7</v>
      </c>
      <c r="E141" s="8">
        <v>69000</v>
      </c>
      <c r="F141" s="8">
        <v>51000</v>
      </c>
      <c r="G141" s="8">
        <v>51000</v>
      </c>
      <c r="H141" s="7"/>
      <c r="I141" s="60">
        <v>12000</v>
      </c>
    </row>
    <row r="142" spans="1:9" ht="38.25" x14ac:dyDescent="0.2">
      <c r="A142" s="103"/>
      <c r="B142" s="98"/>
      <c r="C142" s="80"/>
      <c r="D142" s="7" t="s">
        <v>8</v>
      </c>
      <c r="E142" s="8">
        <v>212044.82</v>
      </c>
      <c r="F142" s="8">
        <v>394030.24</v>
      </c>
      <c r="G142" s="8">
        <v>269263.40000000002</v>
      </c>
      <c r="H142" s="7"/>
      <c r="I142">
        <v>-33518.18</v>
      </c>
    </row>
    <row r="143" spans="1:9" ht="25.5" x14ac:dyDescent="0.2">
      <c r="A143" s="103"/>
      <c r="B143" s="98"/>
      <c r="C143" s="80"/>
      <c r="D143" s="7" t="s">
        <v>9</v>
      </c>
      <c r="E143" s="8">
        <v>0</v>
      </c>
      <c r="F143" s="8">
        <v>0</v>
      </c>
      <c r="G143" s="8">
        <v>0</v>
      </c>
      <c r="H143" s="7"/>
    </row>
    <row r="144" spans="1:9" ht="39" customHeight="1" x14ac:dyDescent="0.2">
      <c r="A144" s="103"/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104"/>
      <c r="B145" s="99"/>
      <c r="C145" s="81"/>
      <c r="D145" s="9" t="s">
        <v>10</v>
      </c>
      <c r="E145" s="10">
        <f>SUM(E141:E144)</f>
        <v>281044.82</v>
      </c>
      <c r="F145" s="10">
        <f>SUM(F141:F144)</f>
        <v>445030.24</v>
      </c>
      <c r="G145" s="10">
        <f>SUM(G141:G144)</f>
        <v>320263.40000000002</v>
      </c>
      <c r="H145" s="9"/>
      <c r="I145" s="10">
        <f>SUM(I141:I144)</f>
        <v>-21518.18</v>
      </c>
    </row>
    <row r="146" spans="1:9" ht="38.25" x14ac:dyDescent="0.2">
      <c r="A146" s="106" t="s">
        <v>67</v>
      </c>
      <c r="B146" s="97" t="s">
        <v>72</v>
      </c>
      <c r="C146" s="80" t="s">
        <v>98</v>
      </c>
      <c r="D146" s="7" t="s">
        <v>7</v>
      </c>
      <c r="E146" s="8">
        <v>0</v>
      </c>
      <c r="F146" s="8">
        <v>0</v>
      </c>
      <c r="G146" s="8">
        <v>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2046711</v>
      </c>
      <c r="F148" s="8">
        <v>1796711</v>
      </c>
      <c r="G148" s="8">
        <v>1796711</v>
      </c>
      <c r="H148" s="7"/>
      <c r="I148">
        <v>250000</v>
      </c>
    </row>
    <row r="149" spans="1:9" ht="37.5" customHeight="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2046711</v>
      </c>
      <c r="F150" s="10">
        <f>SUM(F146:F149)</f>
        <v>1796711</v>
      </c>
      <c r="G150" s="10">
        <f>SUM(G146:G149)</f>
        <v>1796711</v>
      </c>
      <c r="H150" s="9"/>
      <c r="I150" s="10">
        <f>SUM(I146:I149)</f>
        <v>250000</v>
      </c>
    </row>
    <row r="151" spans="1:9" ht="38.25" x14ac:dyDescent="0.2">
      <c r="A151" s="106" t="s">
        <v>68</v>
      </c>
      <c r="B151" s="107" t="s">
        <v>87</v>
      </c>
      <c r="C151" s="80" t="s">
        <v>101</v>
      </c>
      <c r="D151" s="7" t="s">
        <v>7</v>
      </c>
      <c r="E151" s="8">
        <v>645547.5</v>
      </c>
      <c r="F151" s="8"/>
      <c r="G151" s="8"/>
      <c r="H151" s="7"/>
    </row>
    <row r="152" spans="1:9" ht="38.25" x14ac:dyDescent="0.2">
      <c r="A152" s="103"/>
      <c r="B152" s="10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108"/>
      <c r="C153" s="80"/>
      <c r="D153" s="7" t="s">
        <v>9</v>
      </c>
      <c r="E153" s="8">
        <v>258219</v>
      </c>
      <c r="F153" s="8">
        <v>258219</v>
      </c>
      <c r="G153" s="8">
        <v>258219</v>
      </c>
      <c r="H153" s="7"/>
    </row>
    <row r="154" spans="1:9" ht="39" customHeight="1" x14ac:dyDescent="0.2">
      <c r="A154" s="103"/>
      <c r="B154" s="10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109"/>
      <c r="C155" s="81"/>
      <c r="D155" s="9" t="s">
        <v>10</v>
      </c>
      <c r="E155" s="10">
        <f>SUM(E151:E154)</f>
        <v>903766.5</v>
      </c>
      <c r="F155" s="10">
        <f>SUM(F151:F154)</f>
        <v>258219</v>
      </c>
      <c r="G155" s="10">
        <f>SUM(G151:G154)</f>
        <v>258219</v>
      </c>
      <c r="H155" s="9"/>
      <c r="I155" s="10">
        <f>SUM(I151:I154)</f>
        <v>0</v>
      </c>
    </row>
    <row r="156" spans="1:9" ht="38.25" x14ac:dyDescent="0.2">
      <c r="A156" s="57" t="s">
        <v>73</v>
      </c>
      <c r="B156" s="97" t="s">
        <v>75</v>
      </c>
      <c r="C156" s="80"/>
      <c r="D156" s="7" t="s">
        <v>7</v>
      </c>
      <c r="E156" s="8">
        <f t="shared" ref="E156:G159" si="10">E161</f>
        <v>0</v>
      </c>
      <c r="F156" s="8">
        <f t="shared" si="10"/>
        <v>0</v>
      </c>
      <c r="G156" s="8">
        <f t="shared" si="10"/>
        <v>0</v>
      </c>
      <c r="H156" s="7"/>
    </row>
    <row r="157" spans="1:9" ht="38.25" x14ac:dyDescent="0.2">
      <c r="A157" s="3" t="s">
        <v>0</v>
      </c>
      <c r="B157" s="98"/>
      <c r="C157" s="80"/>
      <c r="D157" s="7" t="s">
        <v>8</v>
      </c>
      <c r="E157" s="8">
        <f t="shared" si="10"/>
        <v>0</v>
      </c>
      <c r="F157" s="8">
        <f t="shared" si="10"/>
        <v>0</v>
      </c>
      <c r="G157" s="8">
        <f t="shared" si="10"/>
        <v>0</v>
      </c>
      <c r="H157" s="7"/>
    </row>
    <row r="158" spans="1:9" ht="25.5" x14ac:dyDescent="0.2">
      <c r="A158" s="3" t="s">
        <v>0</v>
      </c>
      <c r="B158" s="98"/>
      <c r="C158" s="80"/>
      <c r="D158" s="7" t="s">
        <v>9</v>
      </c>
      <c r="E158" s="8">
        <f>E163</f>
        <v>932000</v>
      </c>
      <c r="F158" s="8">
        <f t="shared" si="10"/>
        <v>812000</v>
      </c>
      <c r="G158" s="8">
        <f t="shared" si="10"/>
        <v>812000</v>
      </c>
      <c r="H158" s="7"/>
      <c r="I158" s="8">
        <f>I163</f>
        <v>0</v>
      </c>
    </row>
    <row r="159" spans="1:9" ht="40.5" customHeight="1" x14ac:dyDescent="0.2">
      <c r="A159" s="3" t="s">
        <v>0</v>
      </c>
      <c r="B159" s="98"/>
      <c r="C159" s="80"/>
      <c r="D159" s="20" t="s">
        <v>105</v>
      </c>
      <c r="E159" s="8">
        <f t="shared" si="10"/>
        <v>0</v>
      </c>
      <c r="F159" s="8">
        <f t="shared" si="10"/>
        <v>0</v>
      </c>
      <c r="G159" s="8">
        <f t="shared" si="10"/>
        <v>0</v>
      </c>
      <c r="H159" s="7"/>
    </row>
    <row r="160" spans="1:9" x14ac:dyDescent="0.2">
      <c r="A160" s="5" t="s">
        <v>0</v>
      </c>
      <c r="B160" s="99"/>
      <c r="C160" s="81"/>
      <c r="D160" s="18" t="s">
        <v>10</v>
      </c>
      <c r="E160" s="19">
        <f>SUM(E156:E159)</f>
        <v>932000</v>
      </c>
      <c r="F160" s="19">
        <f>SUM(F156:F159)</f>
        <v>812000</v>
      </c>
      <c r="G160" s="19">
        <f>SUM(G156:G159)</f>
        <v>812000</v>
      </c>
      <c r="H160" s="18"/>
      <c r="I160" s="19">
        <f>SUM(I156:I159)</f>
        <v>0</v>
      </c>
    </row>
    <row r="161" spans="1:11" ht="38.25" x14ac:dyDescent="0.2">
      <c r="A161" s="57" t="s">
        <v>74</v>
      </c>
      <c r="B161" s="97" t="s">
        <v>76</v>
      </c>
      <c r="C161" s="80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11" ht="38.25" x14ac:dyDescent="0.2">
      <c r="A162" s="3" t="s">
        <v>0</v>
      </c>
      <c r="B162" s="98"/>
      <c r="C162" s="80"/>
      <c r="D162" s="7" t="s">
        <v>8</v>
      </c>
      <c r="E162" s="8">
        <v>0</v>
      </c>
      <c r="F162" s="8">
        <v>0</v>
      </c>
      <c r="G162" s="8">
        <v>0</v>
      </c>
      <c r="H162" s="7"/>
      <c r="J162" s="51"/>
    </row>
    <row r="163" spans="1:11" ht="25.5" x14ac:dyDescent="0.2">
      <c r="A163" s="3" t="s">
        <v>0</v>
      </c>
      <c r="B163" s="98"/>
      <c r="C163" s="80"/>
      <c r="D163" s="7" t="s">
        <v>9</v>
      </c>
      <c r="E163" s="8">
        <v>932000</v>
      </c>
      <c r="F163" s="8">
        <v>812000</v>
      </c>
      <c r="G163" s="8">
        <v>812000</v>
      </c>
      <c r="H163" s="7"/>
      <c r="J163" s="51">
        <v>110</v>
      </c>
      <c r="K163">
        <v>-60000</v>
      </c>
    </row>
    <row r="164" spans="1:11" ht="40.5" customHeight="1" x14ac:dyDescent="0.2">
      <c r="A164" s="3" t="s">
        <v>0</v>
      </c>
      <c r="B164" s="98"/>
      <c r="C164" s="80"/>
      <c r="D164" s="20" t="s">
        <v>105</v>
      </c>
      <c r="E164" s="8">
        <v>0</v>
      </c>
      <c r="F164" s="8">
        <v>0</v>
      </c>
      <c r="G164" s="8">
        <v>0</v>
      </c>
      <c r="H164" s="7"/>
      <c r="J164" s="51">
        <v>240</v>
      </c>
      <c r="K164">
        <v>60000</v>
      </c>
    </row>
    <row r="165" spans="1:11" x14ac:dyDescent="0.2">
      <c r="A165" s="5" t="s">
        <v>0</v>
      </c>
      <c r="B165" s="99"/>
      <c r="C165" s="81"/>
      <c r="D165" s="9" t="s">
        <v>10</v>
      </c>
      <c r="E165" s="10">
        <f>SUM(E161:E164)</f>
        <v>932000</v>
      </c>
      <c r="F165" s="10">
        <f>SUM(F161:F164)</f>
        <v>812000</v>
      </c>
      <c r="G165" s="10">
        <f>SUM(G161:G164)</f>
        <v>812000</v>
      </c>
      <c r="H165" s="9"/>
      <c r="I165" s="10">
        <f>SUM(I161:I164)</f>
        <v>0</v>
      </c>
    </row>
    <row r="166" spans="1:11" ht="38.25" x14ac:dyDescent="0.2">
      <c r="A166" s="57" t="s">
        <v>77</v>
      </c>
      <c r="B166" s="97" t="s">
        <v>81</v>
      </c>
      <c r="C166" s="80"/>
      <c r="D166" s="7" t="s">
        <v>7</v>
      </c>
      <c r="E166" s="8">
        <f>E171+E176+E181+E186</f>
        <v>348480</v>
      </c>
      <c r="F166" s="8">
        <f t="shared" ref="F166:G167" si="11">F171+F176</f>
        <v>295980</v>
      </c>
      <c r="G166" s="8">
        <f t="shared" si="11"/>
        <v>295980</v>
      </c>
      <c r="H166" s="7"/>
      <c r="I166" s="8">
        <f>I171+I176+I181+I186</f>
        <v>0</v>
      </c>
    </row>
    <row r="167" spans="1:11" ht="38.25" x14ac:dyDescent="0.2">
      <c r="A167" s="3" t="s">
        <v>0</v>
      </c>
      <c r="B167" s="98"/>
      <c r="C167" s="80"/>
      <c r="D167" s="7" t="s">
        <v>8</v>
      </c>
      <c r="E167" s="8">
        <f>E172+E177+E182+E187</f>
        <v>0</v>
      </c>
      <c r="F167" s="8">
        <f t="shared" si="11"/>
        <v>0</v>
      </c>
      <c r="G167" s="8">
        <f t="shared" si="11"/>
        <v>0</v>
      </c>
      <c r="H167" s="7"/>
      <c r="I167" s="8">
        <f>I172+I177+I182+I187</f>
        <v>0</v>
      </c>
    </row>
    <row r="168" spans="1:11" ht="25.5" x14ac:dyDescent="0.2">
      <c r="A168" s="3" t="s">
        <v>0</v>
      </c>
      <c r="B168" s="98"/>
      <c r="C168" s="80"/>
      <c r="D168" s="7" t="s">
        <v>9</v>
      </c>
      <c r="E168" s="8">
        <f>E173+E178+E183+E188</f>
        <v>16040800</v>
      </c>
      <c r="F168" s="8">
        <f>F173+F178+F183</f>
        <v>15853620</v>
      </c>
      <c r="G168" s="8">
        <f>G173+G178+G183</f>
        <v>17363100</v>
      </c>
      <c r="H168" s="7"/>
      <c r="I168" s="8">
        <f>I173+I178+I183+I188</f>
        <v>550000</v>
      </c>
    </row>
    <row r="169" spans="1:11" ht="40.5" customHeight="1" x14ac:dyDescent="0.2">
      <c r="A169" s="3" t="s">
        <v>0</v>
      </c>
      <c r="B169" s="98"/>
      <c r="C169" s="80"/>
      <c r="D169" s="20" t="s">
        <v>105</v>
      </c>
      <c r="E169" s="8">
        <f>E174+E179+E184+E189</f>
        <v>839500</v>
      </c>
      <c r="F169" s="8">
        <f t="shared" ref="F169:G169" si="12">F174+F179</f>
        <v>816500</v>
      </c>
      <c r="G169" s="8">
        <f t="shared" si="12"/>
        <v>816500</v>
      </c>
      <c r="H169" s="7"/>
      <c r="I169" s="8">
        <f>I174+I179+I184+I189</f>
        <v>0</v>
      </c>
    </row>
    <row r="170" spans="1:11" x14ac:dyDescent="0.2">
      <c r="A170" s="5" t="s">
        <v>0</v>
      </c>
      <c r="B170" s="99"/>
      <c r="C170" s="81"/>
      <c r="D170" s="18" t="s">
        <v>10</v>
      </c>
      <c r="E170" s="19">
        <f>SUM(E166:E169)</f>
        <v>17228780</v>
      </c>
      <c r="F170" s="19">
        <f>SUM(F166:F169)</f>
        <v>16966100</v>
      </c>
      <c r="G170" s="19">
        <f>SUM(G166:G169)</f>
        <v>18475580</v>
      </c>
      <c r="H170" s="18"/>
      <c r="I170" s="19">
        <f>SUM(I166:I169)</f>
        <v>550000</v>
      </c>
    </row>
    <row r="171" spans="1:11" ht="38.25" x14ac:dyDescent="0.2">
      <c r="A171" s="57" t="s">
        <v>78</v>
      </c>
      <c r="B171" s="97" t="s">
        <v>104</v>
      </c>
      <c r="C171" s="80" t="s">
        <v>103</v>
      </c>
      <c r="D171" s="7" t="s">
        <v>7</v>
      </c>
      <c r="E171" s="8"/>
      <c r="F171" s="8"/>
      <c r="G171" s="8"/>
      <c r="H171" s="7"/>
    </row>
    <row r="172" spans="1:11" ht="38.25" x14ac:dyDescent="0.2">
      <c r="A172" s="3" t="s">
        <v>0</v>
      </c>
      <c r="B172" s="98"/>
      <c r="C172" s="80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11" ht="25.5" x14ac:dyDescent="0.2">
      <c r="A173" s="3" t="s">
        <v>0</v>
      </c>
      <c r="B173" s="98"/>
      <c r="C173" s="80"/>
      <c r="D173" s="7" t="s">
        <v>9</v>
      </c>
      <c r="E173" s="8">
        <v>13700800</v>
      </c>
      <c r="F173" s="8">
        <v>13536120</v>
      </c>
      <c r="G173" s="8">
        <v>15045600</v>
      </c>
      <c r="H173" s="7"/>
      <c r="I173">
        <v>550000</v>
      </c>
    </row>
    <row r="174" spans="1:11" ht="39.75" customHeight="1" x14ac:dyDescent="0.2">
      <c r="A174" s="3" t="s">
        <v>0</v>
      </c>
      <c r="B174" s="98"/>
      <c r="C174" s="80"/>
      <c r="D174" s="20" t="s">
        <v>105</v>
      </c>
      <c r="E174" s="21">
        <v>839500</v>
      </c>
      <c r="F174" s="21">
        <v>816500</v>
      </c>
      <c r="G174" s="21">
        <v>816500</v>
      </c>
      <c r="H174" s="7"/>
    </row>
    <row r="175" spans="1:11" x14ac:dyDescent="0.2">
      <c r="A175" s="5" t="s">
        <v>0</v>
      </c>
      <c r="B175" s="99"/>
      <c r="C175" s="81"/>
      <c r="D175" s="9" t="s">
        <v>10</v>
      </c>
      <c r="E175" s="10">
        <f>SUM(E171:E174)</f>
        <v>14540300</v>
      </c>
      <c r="F175" s="10">
        <f>SUM(F171:F174)</f>
        <v>14352620</v>
      </c>
      <c r="G175" s="10">
        <f>SUM(G171:G174)</f>
        <v>15862100</v>
      </c>
      <c r="H175" s="9"/>
      <c r="I175" s="10">
        <f>SUM(I171:I174)</f>
        <v>550000</v>
      </c>
    </row>
    <row r="176" spans="1:11" ht="38.25" x14ac:dyDescent="0.2">
      <c r="A176" s="106" t="s">
        <v>79</v>
      </c>
      <c r="B176" s="97" t="s">
        <v>83</v>
      </c>
      <c r="C176" s="80" t="s">
        <v>103</v>
      </c>
      <c r="D176" s="7" t="s">
        <v>7</v>
      </c>
      <c r="E176" s="8">
        <v>295980</v>
      </c>
      <c r="F176" s="8">
        <v>295980</v>
      </c>
      <c r="G176" s="8">
        <v>295980</v>
      </c>
      <c r="H176" s="7"/>
    </row>
    <row r="177" spans="1:9" ht="38.25" x14ac:dyDescent="0.2">
      <c r="A177" s="103"/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103"/>
      <c r="B178" s="98"/>
      <c r="C178" s="80"/>
      <c r="D178" s="7" t="s">
        <v>9</v>
      </c>
      <c r="E178" s="8">
        <v>0</v>
      </c>
      <c r="F178" s="8">
        <v>0</v>
      </c>
      <c r="G178" s="8">
        <v>0</v>
      </c>
      <c r="H178" s="7"/>
    </row>
    <row r="179" spans="1:9" ht="41.25" customHeight="1" x14ac:dyDescent="0.2">
      <c r="A179" s="103"/>
      <c r="B179" s="98"/>
      <c r="C179" s="80"/>
      <c r="D179" s="20" t="s">
        <v>105</v>
      </c>
      <c r="E179" s="8">
        <v>0</v>
      </c>
      <c r="F179" s="8">
        <v>0</v>
      </c>
      <c r="G179" s="8">
        <v>0</v>
      </c>
      <c r="H179" s="7"/>
    </row>
    <row r="180" spans="1:9" x14ac:dyDescent="0.2">
      <c r="A180" s="104"/>
      <c r="B180" s="99"/>
      <c r="C180" s="81"/>
      <c r="D180" s="9" t="s">
        <v>10</v>
      </c>
      <c r="E180" s="10">
        <f>SUM(E176:E179)</f>
        <v>295980</v>
      </c>
      <c r="F180" s="10">
        <f>SUM(F176:F179)</f>
        <v>295980</v>
      </c>
      <c r="G180" s="10">
        <f>SUM(G176:G179)</f>
        <v>295980</v>
      </c>
      <c r="H180" s="9"/>
      <c r="I180" s="10">
        <f>SUM(I176:I179)</f>
        <v>0</v>
      </c>
    </row>
    <row r="181" spans="1:9" ht="38.25" x14ac:dyDescent="0.2">
      <c r="A181" s="106" t="s">
        <v>88</v>
      </c>
      <c r="B181" s="97" t="s">
        <v>89</v>
      </c>
      <c r="C181" s="80" t="s">
        <v>98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2317500</v>
      </c>
      <c r="F183" s="8">
        <v>2317500</v>
      </c>
      <c r="G183" s="8">
        <v>2317500</v>
      </c>
      <c r="H183" s="7"/>
    </row>
    <row r="184" spans="1:9" ht="38.25" customHeight="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2317500</v>
      </c>
      <c r="F185" s="10">
        <f>SUM(F181:F184)</f>
        <v>2317500</v>
      </c>
      <c r="G185" s="10">
        <f>SUM(G181:G184)</f>
        <v>2317500</v>
      </c>
      <c r="H185" s="9"/>
      <c r="I185" s="10">
        <f>SUM(I181:I184)</f>
        <v>0</v>
      </c>
    </row>
    <row r="186" spans="1:9" ht="38.25" x14ac:dyDescent="0.2">
      <c r="A186" s="106" t="s">
        <v>121</v>
      </c>
      <c r="B186" s="97" t="s">
        <v>122</v>
      </c>
      <c r="C186" s="80" t="s">
        <v>123</v>
      </c>
      <c r="D186" s="7" t="s">
        <v>7</v>
      </c>
      <c r="E186" s="8">
        <v>52500</v>
      </c>
      <c r="F186" s="8">
        <v>0</v>
      </c>
      <c r="G186" s="8">
        <v>0</v>
      </c>
      <c r="H186" s="7"/>
    </row>
    <row r="187" spans="1:9" ht="38.25" x14ac:dyDescent="0.2">
      <c r="A187" s="103"/>
      <c r="B187" s="98"/>
      <c r="C187" s="8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9" ht="25.5" x14ac:dyDescent="0.2">
      <c r="A188" s="103"/>
      <c r="B188" s="98"/>
      <c r="C188" s="80"/>
      <c r="D188" s="7" t="s">
        <v>9</v>
      </c>
      <c r="E188" s="8">
        <v>22500</v>
      </c>
      <c r="F188" s="8"/>
      <c r="G188" s="8"/>
      <c r="H188" s="7"/>
    </row>
    <row r="189" spans="1:9" ht="39.75" customHeight="1" x14ac:dyDescent="0.2">
      <c r="A189" s="103"/>
      <c r="B189" s="98"/>
      <c r="C189" s="80"/>
      <c r="D189" s="20" t="s">
        <v>105</v>
      </c>
      <c r="E189" s="8">
        <v>0</v>
      </c>
      <c r="F189" s="8">
        <v>0</v>
      </c>
      <c r="G189" s="8">
        <v>0</v>
      </c>
      <c r="H189" s="7"/>
    </row>
    <row r="190" spans="1:9" x14ac:dyDescent="0.2">
      <c r="A190" s="104"/>
      <c r="B190" s="99"/>
      <c r="C190" s="81"/>
      <c r="D190" s="9" t="s">
        <v>10</v>
      </c>
      <c r="E190" s="10">
        <f>SUM(E186:E189)</f>
        <v>75000</v>
      </c>
      <c r="F190" s="10">
        <f>SUM(F186:F189)</f>
        <v>0</v>
      </c>
      <c r="G190" s="10">
        <f>SUM(G186:G189)</f>
        <v>0</v>
      </c>
      <c r="H190" s="9"/>
      <c r="I190" s="10">
        <f>SUM(I186:I189)</f>
        <v>0</v>
      </c>
    </row>
    <row r="191" spans="1:9" ht="38.25" x14ac:dyDescent="0.2">
      <c r="A191" s="57" t="s">
        <v>80</v>
      </c>
      <c r="B191" s="97" t="s">
        <v>84</v>
      </c>
      <c r="C191" s="80"/>
      <c r="D191" s="7" t="s">
        <v>7</v>
      </c>
      <c r="E191" s="8">
        <f t="shared" ref="E191:G194" si="13">E196</f>
        <v>0</v>
      </c>
      <c r="F191" s="8">
        <f t="shared" si="13"/>
        <v>0</v>
      </c>
      <c r="G191" s="8">
        <f t="shared" si="13"/>
        <v>0</v>
      </c>
      <c r="H191" s="7"/>
    </row>
    <row r="192" spans="1:9" ht="38.25" x14ac:dyDescent="0.2">
      <c r="A192" s="3" t="s">
        <v>0</v>
      </c>
      <c r="B192" s="98"/>
      <c r="C192" s="80"/>
      <c r="D192" s="7" t="s">
        <v>8</v>
      </c>
      <c r="E192" s="8">
        <f t="shared" si="13"/>
        <v>0</v>
      </c>
      <c r="F192" s="8">
        <f t="shared" si="13"/>
        <v>0</v>
      </c>
      <c r="G192" s="8">
        <f t="shared" si="13"/>
        <v>0</v>
      </c>
      <c r="H192" s="7"/>
    </row>
    <row r="193" spans="1:9" ht="25.5" x14ac:dyDescent="0.2">
      <c r="A193" s="3" t="s">
        <v>0</v>
      </c>
      <c r="B193" s="98"/>
      <c r="C193" s="80"/>
      <c r="D193" s="7" t="s">
        <v>9</v>
      </c>
      <c r="E193" s="8">
        <f t="shared" si="13"/>
        <v>128300</v>
      </c>
      <c r="F193" s="8">
        <f t="shared" si="13"/>
        <v>115000</v>
      </c>
      <c r="G193" s="8">
        <f t="shared" si="13"/>
        <v>115000</v>
      </c>
      <c r="H193" s="7"/>
      <c r="I193">
        <f>I198</f>
        <v>-1700</v>
      </c>
    </row>
    <row r="194" spans="1:9" ht="40.5" customHeight="1" x14ac:dyDescent="0.2">
      <c r="A194" s="3" t="s">
        <v>0</v>
      </c>
      <c r="B194" s="98"/>
      <c r="C194" s="80"/>
      <c r="D194" s="20" t="s">
        <v>105</v>
      </c>
      <c r="E194" s="8">
        <f t="shared" si="13"/>
        <v>0</v>
      </c>
      <c r="F194" s="8">
        <f t="shared" si="13"/>
        <v>0</v>
      </c>
      <c r="G194" s="8">
        <f t="shared" si="13"/>
        <v>0</v>
      </c>
      <c r="H194" s="7"/>
    </row>
    <row r="195" spans="1:9" x14ac:dyDescent="0.2">
      <c r="A195" s="5" t="s">
        <v>0</v>
      </c>
      <c r="B195" s="99"/>
      <c r="C195" s="81"/>
      <c r="D195" s="18" t="s">
        <v>10</v>
      </c>
      <c r="E195" s="19">
        <f>SUM(E191:E194)</f>
        <v>128300</v>
      </c>
      <c r="F195" s="19">
        <f>SUM(F191:F194)</f>
        <v>115000</v>
      </c>
      <c r="G195" s="19">
        <f>SUM(G191:G194)</f>
        <v>115000</v>
      </c>
      <c r="H195" s="18"/>
      <c r="I195" s="19">
        <f>SUM(I191:I194)</f>
        <v>-1700</v>
      </c>
    </row>
    <row r="196" spans="1:9" ht="38.25" x14ac:dyDescent="0.2">
      <c r="A196" s="57" t="s">
        <v>82</v>
      </c>
      <c r="B196" s="97" t="s">
        <v>85</v>
      </c>
      <c r="C196" s="80" t="s">
        <v>101</v>
      </c>
      <c r="D196" s="7" t="s">
        <v>7</v>
      </c>
      <c r="E196" s="8"/>
      <c r="F196" s="8"/>
      <c r="G196" s="8"/>
      <c r="H196" s="7"/>
    </row>
    <row r="197" spans="1:9" ht="38.25" x14ac:dyDescent="0.2">
      <c r="A197" s="3" t="s">
        <v>0</v>
      </c>
      <c r="B197" s="98"/>
      <c r="C197" s="80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9" ht="25.5" x14ac:dyDescent="0.2">
      <c r="A198" s="3" t="s">
        <v>0</v>
      </c>
      <c r="B198" s="98"/>
      <c r="C198" s="80"/>
      <c r="D198" s="7" t="s">
        <v>9</v>
      </c>
      <c r="E198" s="8">
        <v>128300</v>
      </c>
      <c r="F198" s="8">
        <v>115000</v>
      </c>
      <c r="G198" s="8">
        <v>115000</v>
      </c>
      <c r="H198" s="7"/>
      <c r="I198">
        <v>-1700</v>
      </c>
    </row>
    <row r="199" spans="1:9" ht="39" customHeight="1" x14ac:dyDescent="0.2">
      <c r="A199" s="3" t="s">
        <v>0</v>
      </c>
      <c r="B199" s="98"/>
      <c r="C199" s="80"/>
      <c r="D199" s="20" t="s">
        <v>105</v>
      </c>
      <c r="E199" s="8">
        <v>0</v>
      </c>
      <c r="F199" s="8">
        <v>0</v>
      </c>
      <c r="G199" s="8">
        <v>0</v>
      </c>
      <c r="H199" s="7"/>
    </row>
    <row r="200" spans="1:9" x14ac:dyDescent="0.2">
      <c r="A200" s="5" t="s">
        <v>0</v>
      </c>
      <c r="B200" s="99"/>
      <c r="C200" s="81"/>
      <c r="D200" s="9" t="s">
        <v>10</v>
      </c>
      <c r="E200" s="10">
        <f>SUM(E196:E199)</f>
        <v>128300</v>
      </c>
      <c r="F200" s="10">
        <f>SUM(F196:F199)</f>
        <v>115000</v>
      </c>
      <c r="G200" s="10">
        <f>SUM(G196:G199)</f>
        <v>115000</v>
      </c>
      <c r="H200" s="9"/>
      <c r="I200" s="10">
        <f>SUM(I196:I199)</f>
        <v>-1700</v>
      </c>
    </row>
  </sheetData>
  <mergeCells count="100"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  <mergeCell ref="D1:H1"/>
    <mergeCell ref="C6:C10"/>
    <mergeCell ref="C11:C15"/>
    <mergeCell ref="C16:C20"/>
    <mergeCell ref="C21:C25"/>
    <mergeCell ref="A31:A35"/>
    <mergeCell ref="B31:B35"/>
    <mergeCell ref="C31:C35"/>
    <mergeCell ref="A36:A40"/>
    <mergeCell ref="B36:B40"/>
    <mergeCell ref="C36:C40"/>
    <mergeCell ref="A41:A45"/>
    <mergeCell ref="B41:B45"/>
    <mergeCell ref="C41:C45"/>
    <mergeCell ref="C46:C50"/>
    <mergeCell ref="B51:B55"/>
    <mergeCell ref="C51:C55"/>
    <mergeCell ref="B76:B80"/>
    <mergeCell ref="C76:C80"/>
    <mergeCell ref="B56:B60"/>
    <mergeCell ref="C56:C60"/>
    <mergeCell ref="B61:B65"/>
    <mergeCell ref="C61:C65"/>
    <mergeCell ref="A66:A70"/>
    <mergeCell ref="B66:B70"/>
    <mergeCell ref="C66:C70"/>
    <mergeCell ref="B71:B75"/>
    <mergeCell ref="C71:C75"/>
    <mergeCell ref="B81:B85"/>
    <mergeCell ref="C81:C85"/>
    <mergeCell ref="B86:B90"/>
    <mergeCell ref="C86:C90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A121:A125"/>
    <mergeCell ref="B121:B125"/>
    <mergeCell ref="C121:C125"/>
    <mergeCell ref="B126:B130"/>
    <mergeCell ref="C126:C130"/>
    <mergeCell ref="B131:B135"/>
    <mergeCell ref="C131:C135"/>
    <mergeCell ref="B136:B140"/>
    <mergeCell ref="C136:C140"/>
    <mergeCell ref="B161:B165"/>
    <mergeCell ref="C161:C165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B156:B160"/>
    <mergeCell ref="C156:C160"/>
    <mergeCell ref="B166:B170"/>
    <mergeCell ref="C166:C170"/>
    <mergeCell ref="B171:B175"/>
    <mergeCell ref="C171:C175"/>
    <mergeCell ref="A176:A180"/>
    <mergeCell ref="B176:B180"/>
    <mergeCell ref="C176:C180"/>
    <mergeCell ref="B191:B195"/>
    <mergeCell ref="C191:C195"/>
    <mergeCell ref="B196:B200"/>
    <mergeCell ref="C196:C200"/>
    <mergeCell ref="A181:A185"/>
    <mergeCell ref="B181:B185"/>
    <mergeCell ref="C181:C185"/>
    <mergeCell ref="A186:A190"/>
    <mergeCell ref="B186:B190"/>
    <mergeCell ref="C186:C190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pane xSplit="1" ySplit="5" topLeftCell="B115" activePane="bottomRight" state="frozen"/>
      <selection pane="topRight" activeCell="B1" sqref="B1"/>
      <selection pane="bottomLeft" activeCell="A6" sqref="A6"/>
      <selection pane="bottomRight" activeCell="F173" sqref="F17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E11+E46+E61+E76+E86+E136+E161+E171+E196</f>
        <v>15229279.699999999</v>
      </c>
      <c r="F6" s="8">
        <f t="shared" si="0"/>
        <v>13891629.199999999</v>
      </c>
      <c r="G6" s="8">
        <f t="shared" si="0"/>
        <v>14172129.199999999</v>
      </c>
      <c r="H6" s="7"/>
      <c r="I6" s="8">
        <f>I11+I46+I61+I76+I86+I136+I161+I171+I196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784467</v>
      </c>
      <c r="F7" s="8">
        <f t="shared" si="0"/>
        <v>880118.24</v>
      </c>
      <c r="G7" s="8">
        <f t="shared" si="0"/>
        <v>774071.4</v>
      </c>
      <c r="H7" s="7"/>
      <c r="I7" s="8">
        <f>I12+I47+I62+I77+I87+I137+I162+I172+I197</f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52694154.079999998</v>
      </c>
      <c r="F8" s="8">
        <f t="shared" si="0"/>
        <v>50441872</v>
      </c>
      <c r="G8" s="8">
        <f t="shared" si="0"/>
        <v>51935452</v>
      </c>
      <c r="H8" s="7"/>
      <c r="I8" s="8">
        <f>I13+I48+I63+I78+I88+I138+I163+I173+I198</f>
        <v>-232000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839500</v>
      </c>
      <c r="F9" s="8">
        <f t="shared" si="0"/>
        <v>816500</v>
      </c>
      <c r="G9" s="8">
        <f t="shared" si="0"/>
        <v>816500</v>
      </c>
      <c r="H9" s="8">
        <f>SUM(E9:G9)</f>
        <v>2472500</v>
      </c>
      <c r="I9" s="8">
        <f>I14+I49+I64+I79+I89+I139+I164+I174+I199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69547400.780000001</v>
      </c>
      <c r="F10" s="17">
        <f>SUM(F6:F9)</f>
        <v>66030119.439999998</v>
      </c>
      <c r="G10" s="17">
        <f>SUM(G6:G9)</f>
        <v>67698152.599999994</v>
      </c>
      <c r="H10" s="17">
        <f>SUM(E10:G10)</f>
        <v>203275672.81999999</v>
      </c>
      <c r="I10" s="17">
        <f>SUM(I6:I9)</f>
        <v>-232000</v>
      </c>
    </row>
    <row r="11" spans="1:9" ht="54" customHeight="1" x14ac:dyDescent="0.2">
      <c r="A11" s="48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>
        <f>H10-H9</f>
        <v>200803172.81999999</v>
      </c>
    </row>
    <row r="12" spans="1:9" ht="43.35" customHeight="1" x14ac:dyDescent="0.2">
      <c r="A12" s="3" t="s">
        <v>0</v>
      </c>
      <c r="B12" s="4"/>
      <c r="C12" s="80"/>
      <c r="D12" s="7" t="s">
        <v>8</v>
      </c>
      <c r="E12" s="8">
        <f t="shared" si="1"/>
        <v>538904</v>
      </c>
      <c r="F12" s="8">
        <f t="shared" si="1"/>
        <v>486088</v>
      </c>
      <c r="G12" s="8">
        <f t="shared" si="1"/>
        <v>504808</v>
      </c>
      <c r="H12" s="7"/>
      <c r="I12" s="8">
        <f t="shared" ref="I12:I14" si="2">I17+I22+I27+I32+I37+I42</f>
        <v>0</v>
      </c>
    </row>
    <row r="13" spans="1:9" ht="28.9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24156720</v>
      </c>
      <c r="F13" s="8">
        <f t="shared" si="1"/>
        <v>23893120</v>
      </c>
      <c r="G13" s="8">
        <f t="shared" si="1"/>
        <v>24002220</v>
      </c>
      <c r="H13" s="7"/>
      <c r="I13" s="8"/>
    </row>
    <row r="14" spans="1:9" ht="28.9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  <c r="I14" s="8">
        <f t="shared" si="2"/>
        <v>0</v>
      </c>
    </row>
    <row r="15" spans="1:9" ht="14.45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24695624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0</v>
      </c>
    </row>
    <row r="16" spans="1:9" ht="54" customHeight="1" x14ac:dyDescent="0.2">
      <c r="A16" s="48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</row>
    <row r="19" spans="1:10" ht="28.9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0" ht="39" customHeight="1" x14ac:dyDescent="0.2">
      <c r="A21" s="48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0" ht="28.9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14.45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14.45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0" ht="14.45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/>
    </row>
    <row r="33" spans="1:11" ht="14.45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/>
    </row>
    <row r="34" spans="1:11" ht="14.45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1" ht="24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1" ht="14.45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  <c r="J36" s="51">
        <v>110</v>
      </c>
      <c r="K36">
        <v>-18010.53</v>
      </c>
    </row>
    <row r="37" spans="1:11" ht="14.45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  <c r="J37" s="51">
        <v>240</v>
      </c>
      <c r="K37">
        <v>-30000</v>
      </c>
    </row>
    <row r="38" spans="1:11" ht="14.45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  <c r="J38" s="51">
        <v>850</v>
      </c>
      <c r="K38">
        <v>48010.53</v>
      </c>
    </row>
    <row r="39" spans="1:11" ht="14.45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  <c r="J39" s="51"/>
    </row>
    <row r="40" spans="1:11" ht="29.25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1" ht="14.45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1" ht="14.45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1" ht="14.45" customHeight="1" x14ac:dyDescent="0.2">
      <c r="A43" s="82"/>
      <c r="B43" s="95"/>
      <c r="C43" s="88"/>
      <c r="D43" s="7" t="s">
        <v>9</v>
      </c>
      <c r="E43" s="8">
        <v>610000</v>
      </c>
      <c r="F43" s="8">
        <v>310000</v>
      </c>
      <c r="G43" s="8">
        <v>310000</v>
      </c>
      <c r="H43" s="7"/>
    </row>
    <row r="44" spans="1:11" ht="14.45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1" ht="14.45" customHeight="1" x14ac:dyDescent="0.2">
      <c r="A45" s="83"/>
      <c r="B45" s="96"/>
      <c r="C45" s="89"/>
      <c r="D45" s="9" t="s">
        <v>10</v>
      </c>
      <c r="E45" s="10">
        <f>SUM(E41:E44)</f>
        <v>610000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1" ht="59.25" customHeight="1" x14ac:dyDescent="0.2">
      <c r="A46" s="48" t="s">
        <v>14</v>
      </c>
      <c r="B46" s="47" t="s">
        <v>36</v>
      </c>
      <c r="C46" s="80"/>
      <c r="D46" s="7" t="s">
        <v>7</v>
      </c>
      <c r="E46" s="8">
        <f t="shared" ref="E46:G49" si="3">E51+E56</f>
        <v>0</v>
      </c>
      <c r="F46" s="8">
        <f t="shared" si="3"/>
        <v>0</v>
      </c>
      <c r="G46" s="8">
        <f t="shared" si="3"/>
        <v>0</v>
      </c>
      <c r="H46" s="7"/>
    </row>
    <row r="47" spans="1:11" ht="43.35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11" ht="28.9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3"/>
        <v>115000</v>
      </c>
      <c r="F48" s="8">
        <f t="shared" si="3"/>
        <v>115000</v>
      </c>
      <c r="G48" s="8">
        <f t="shared" si="3"/>
        <v>115000</v>
      </c>
      <c r="H48" s="7"/>
    </row>
    <row r="49" spans="1:9" ht="28.9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9" ht="14.45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customHeight="1" x14ac:dyDescent="0.2">
      <c r="A51" s="48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x14ac:dyDescent="0.2">
      <c r="A61" s="50" t="s">
        <v>38</v>
      </c>
      <c r="B61" s="97" t="s">
        <v>40</v>
      </c>
      <c r="C61" s="80"/>
      <c r="D61" s="7" t="s">
        <v>7</v>
      </c>
      <c r="E61" s="8">
        <f t="shared" ref="E61:G64" si="4">E66+E71</f>
        <v>781740</v>
      </c>
      <c r="F61" s="8">
        <f t="shared" si="4"/>
        <v>781740</v>
      </c>
      <c r="G61" s="8">
        <f t="shared" si="4"/>
        <v>781740</v>
      </c>
      <c r="H61" s="7"/>
    </row>
    <row r="62" spans="1:9" ht="38.25" x14ac:dyDescent="0.2">
      <c r="A62" s="3" t="s">
        <v>0</v>
      </c>
      <c r="B62" s="98"/>
      <c r="C62" s="80"/>
      <c r="D62" s="7" t="s">
        <v>8</v>
      </c>
      <c r="E62" s="8">
        <f t="shared" si="4"/>
        <v>0</v>
      </c>
      <c r="F62" s="8">
        <f t="shared" si="4"/>
        <v>0</v>
      </c>
      <c r="G62" s="8">
        <f t="shared" si="4"/>
        <v>0</v>
      </c>
      <c r="H62" s="7"/>
    </row>
    <row r="63" spans="1:9" ht="25.5" x14ac:dyDescent="0.2">
      <c r="A63" s="3" t="s">
        <v>0</v>
      </c>
      <c r="B63" s="98"/>
      <c r="C63" s="80"/>
      <c r="D63" s="7" t="s">
        <v>9</v>
      </c>
      <c r="E63" s="8">
        <f t="shared" si="4"/>
        <v>80000</v>
      </c>
      <c r="F63" s="8">
        <f t="shared" si="4"/>
        <v>80000</v>
      </c>
      <c r="G63" s="8">
        <f t="shared" si="4"/>
        <v>80000</v>
      </c>
      <c r="H63" s="7"/>
    </row>
    <row r="64" spans="1:9" ht="51" x14ac:dyDescent="0.2">
      <c r="A64" s="3" t="s">
        <v>0</v>
      </c>
      <c r="B64" s="98"/>
      <c r="C64" s="80"/>
      <c r="D64" s="20" t="s">
        <v>105</v>
      </c>
      <c r="E64" s="8">
        <f t="shared" si="4"/>
        <v>0</v>
      </c>
      <c r="F64" s="8">
        <f t="shared" si="4"/>
        <v>0</v>
      </c>
      <c r="G64" s="8">
        <f t="shared" si="4"/>
        <v>0</v>
      </c>
      <c r="H64" s="7"/>
    </row>
    <row r="65" spans="1:9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9" ht="38.25" x14ac:dyDescent="0.2">
      <c r="A66" s="50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9" ht="38.25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9" ht="25.5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9" ht="5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9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9" ht="38.25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9" ht="38.25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9" ht="25.5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9" ht="5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9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9" ht="38.25" x14ac:dyDescent="0.2">
      <c r="A76" s="50" t="s">
        <v>42</v>
      </c>
      <c r="B76" s="97" t="s">
        <v>44</v>
      </c>
      <c r="C76" s="80"/>
      <c r="D76" s="7" t="s">
        <v>7</v>
      </c>
      <c r="E76" s="8">
        <f t="shared" ref="E76:G79" si="5">E81</f>
        <v>0</v>
      </c>
      <c r="F76" s="8">
        <f t="shared" si="5"/>
        <v>0</v>
      </c>
      <c r="G76" s="8">
        <f t="shared" si="5"/>
        <v>0</v>
      </c>
      <c r="H76" s="7"/>
    </row>
    <row r="77" spans="1:9" ht="38.25" x14ac:dyDescent="0.2">
      <c r="A77" s="3" t="s">
        <v>0</v>
      </c>
      <c r="B77" s="98"/>
      <c r="C77" s="80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9" ht="25.5" x14ac:dyDescent="0.2">
      <c r="A78" s="3" t="s">
        <v>0</v>
      </c>
      <c r="B78" s="98"/>
      <c r="C78" s="80"/>
      <c r="D78" s="7" t="s">
        <v>9</v>
      </c>
      <c r="E78" s="8">
        <f t="shared" si="5"/>
        <v>2161100</v>
      </c>
      <c r="F78" s="8">
        <f t="shared" si="5"/>
        <v>1997002</v>
      </c>
      <c r="G78" s="8">
        <f t="shared" si="5"/>
        <v>1997002</v>
      </c>
      <c r="H78" s="7"/>
    </row>
    <row r="79" spans="1:9" ht="51" x14ac:dyDescent="0.2">
      <c r="A79" s="3" t="s">
        <v>0</v>
      </c>
      <c r="B79" s="98"/>
      <c r="C79" s="80"/>
      <c r="D79" s="20" t="s">
        <v>105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9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0" ht="38.25" x14ac:dyDescent="0.2">
      <c r="A81" s="50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0" ht="38.25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10" ht="25.5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/>
    </row>
    <row r="84" spans="1:10" ht="5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/>
    </row>
    <row r="85" spans="1:10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0" ht="38.25" x14ac:dyDescent="0.2">
      <c r="A86" s="50" t="s">
        <v>46</v>
      </c>
      <c r="B86" s="97" t="s">
        <v>48</v>
      </c>
      <c r="C86" s="80"/>
      <c r="D86" s="7" t="s">
        <v>7</v>
      </c>
      <c r="E86" s="8">
        <f>E91+E96+E101+E106+E111+E116+E121+E126+E131</f>
        <v>206494.2</v>
      </c>
      <c r="F86" s="8">
        <f t="shared" ref="E86:G89" si="6">F91+F96+F101+F106+F111+F116+F121+F126</f>
        <v>206494.2</v>
      </c>
      <c r="G86" s="8">
        <f t="shared" si="6"/>
        <v>206494.2</v>
      </c>
      <c r="H86" s="7"/>
      <c r="I86" s="8">
        <f t="shared" ref="I86:I89" si="7">I91+I96+I101+I106+I111+I116+I121+I126</f>
        <v>0</v>
      </c>
    </row>
    <row r="87" spans="1:10" ht="38.25" x14ac:dyDescent="0.2">
      <c r="A87" s="3" t="s">
        <v>0</v>
      </c>
      <c r="B87" s="98"/>
      <c r="C87" s="80"/>
      <c r="D87" s="7" t="s">
        <v>8</v>
      </c>
      <c r="E87" s="8">
        <f t="shared" si="6"/>
        <v>0</v>
      </c>
      <c r="F87" s="8">
        <f t="shared" si="6"/>
        <v>0</v>
      </c>
      <c r="G87" s="8">
        <f t="shared" si="6"/>
        <v>0</v>
      </c>
      <c r="H87" s="7"/>
      <c r="I87" s="8">
        <f t="shared" si="7"/>
        <v>0</v>
      </c>
    </row>
    <row r="88" spans="1:10" ht="25.5" x14ac:dyDescent="0.2">
      <c r="A88" s="3" t="s">
        <v>0</v>
      </c>
      <c r="B88" s="98"/>
      <c r="C88" s="80"/>
      <c r="D88" s="7" t="s">
        <v>9</v>
      </c>
      <c r="E88" s="8">
        <f>E93+E98+E103+E108+E113+E118+E123+E128+E133</f>
        <v>7573604.0800000001</v>
      </c>
      <c r="F88" s="8">
        <f t="shared" si="6"/>
        <v>5521200</v>
      </c>
      <c r="G88" s="8">
        <f t="shared" si="6"/>
        <v>5396200</v>
      </c>
      <c r="H88" s="7"/>
      <c r="I88" s="8">
        <f>I93+I98+I103+I108+I113+I118+I123+I128+I133</f>
        <v>-302000</v>
      </c>
    </row>
    <row r="89" spans="1:10" ht="51" x14ac:dyDescent="0.2">
      <c r="A89" s="3" t="s">
        <v>0</v>
      </c>
      <c r="B89" s="98"/>
      <c r="C89" s="80"/>
      <c r="D89" s="20" t="s">
        <v>105</v>
      </c>
      <c r="E89" s="8">
        <f t="shared" si="6"/>
        <v>0</v>
      </c>
      <c r="F89" s="8">
        <f t="shared" si="6"/>
        <v>0</v>
      </c>
      <c r="G89" s="8">
        <f t="shared" si="6"/>
        <v>0</v>
      </c>
      <c r="H89" s="7"/>
      <c r="I89" s="8">
        <f t="shared" si="7"/>
        <v>0</v>
      </c>
    </row>
    <row r="90" spans="1:10" x14ac:dyDescent="0.2">
      <c r="A90" s="5" t="s">
        <v>0</v>
      </c>
      <c r="B90" s="99"/>
      <c r="C90" s="81"/>
      <c r="D90" s="18" t="s">
        <v>10</v>
      </c>
      <c r="E90" s="19">
        <f>SUM(E86:E89)</f>
        <v>7780098.2800000003</v>
      </c>
      <c r="F90" s="19">
        <f>SUM(F86:F89)</f>
        <v>5727694.2000000002</v>
      </c>
      <c r="G90" s="19">
        <f>SUM(G86:G89)</f>
        <v>5602694.2000000002</v>
      </c>
      <c r="H90" s="18"/>
      <c r="I90" s="19">
        <f>SUM(I86:I89)</f>
        <v>-302000</v>
      </c>
    </row>
    <row r="91" spans="1:10" ht="38.25" x14ac:dyDescent="0.2">
      <c r="A91" s="50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0" ht="38.25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0" ht="25.5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0" ht="5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0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0" ht="38.25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11" ht="25.5" x14ac:dyDescent="0.2">
      <c r="A113" s="103"/>
      <c r="B113" s="98"/>
      <c r="C113" s="80"/>
      <c r="D113" s="7" t="s">
        <v>9</v>
      </c>
      <c r="E113" s="8">
        <v>3985404.08</v>
      </c>
      <c r="F113" s="8">
        <v>3332000</v>
      </c>
      <c r="G113" s="8">
        <v>3509000</v>
      </c>
      <c r="H113" s="7"/>
    </row>
    <row r="114" spans="1:11" ht="5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11" x14ac:dyDescent="0.2">
      <c r="A115" s="104"/>
      <c r="B115" s="99"/>
      <c r="C115" s="81"/>
      <c r="D115" s="9" t="s">
        <v>10</v>
      </c>
      <c r="E115" s="10">
        <f>SUM(E111:E114)</f>
        <v>3985404.08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0</v>
      </c>
    </row>
    <row r="116" spans="1:11" ht="38.25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11" ht="38.25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  <c r="J117" s="51">
        <v>240</v>
      </c>
      <c r="K117">
        <v>-500</v>
      </c>
    </row>
    <row r="118" spans="1:11" ht="25.5" x14ac:dyDescent="0.2">
      <c r="A118" s="103"/>
      <c r="B118" s="98"/>
      <c r="C118" s="80"/>
      <c r="D118" s="7" t="s">
        <v>9</v>
      </c>
      <c r="E118" s="8">
        <v>456000</v>
      </c>
      <c r="F118" s="8">
        <v>175000</v>
      </c>
      <c r="G118" s="8">
        <v>175000</v>
      </c>
      <c r="H118" s="7"/>
      <c r="J118" s="51">
        <v>850</v>
      </c>
      <c r="K118">
        <v>500</v>
      </c>
    </row>
    <row r="119" spans="1:11" ht="5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  <c r="J119" s="51"/>
    </row>
    <row r="120" spans="1:11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175000</v>
      </c>
      <c r="G120" s="10">
        <f>SUM(G116:G119)</f>
        <v>175000</v>
      </c>
      <c r="H120" s="9"/>
      <c r="I120" s="10">
        <f>SUM(I116:I119)</f>
        <v>0</v>
      </c>
    </row>
    <row r="121" spans="1:11" ht="38.25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11" ht="38.25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11" ht="25.5" x14ac:dyDescent="0.2">
      <c r="A123" s="103"/>
      <c r="B123" s="98"/>
      <c r="C123" s="80"/>
      <c r="D123" s="7" t="s">
        <v>9</v>
      </c>
      <c r="E123" s="8">
        <v>1541000</v>
      </c>
      <c r="F123" s="8">
        <v>1843000</v>
      </c>
      <c r="G123" s="8">
        <v>1541000</v>
      </c>
      <c r="H123" s="7"/>
      <c r="I123">
        <v>-302000</v>
      </c>
    </row>
    <row r="124" spans="1:11" ht="5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11" x14ac:dyDescent="0.2">
      <c r="A125" s="104"/>
      <c r="B125" s="99"/>
      <c r="C125" s="81"/>
      <c r="D125" s="9" t="s">
        <v>10</v>
      </c>
      <c r="E125" s="10">
        <f>SUM(E121:E124)</f>
        <v>1541000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-302000</v>
      </c>
    </row>
    <row r="126" spans="1:11" ht="38.25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11" ht="38.25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11" ht="25.5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</row>
    <row r="129" spans="1:9" ht="5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0</v>
      </c>
    </row>
    <row r="131" spans="1:9" ht="38.25" x14ac:dyDescent="0.2">
      <c r="A131" s="49" t="s">
        <v>129</v>
      </c>
      <c r="B131" s="97" t="s">
        <v>132</v>
      </c>
      <c r="C131" s="80" t="s">
        <v>100</v>
      </c>
      <c r="D131" s="7" t="s">
        <v>7</v>
      </c>
      <c r="E131" s="8">
        <v>0</v>
      </c>
      <c r="F131" s="8">
        <v>0</v>
      </c>
      <c r="G131" s="8">
        <v>0</v>
      </c>
      <c r="H131" s="7"/>
    </row>
    <row r="132" spans="1:9" ht="38.25" x14ac:dyDescent="0.2">
      <c r="A132" s="49"/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x14ac:dyDescent="0.2">
      <c r="A133" s="49"/>
      <c r="B133" s="98"/>
      <c r="C133" s="80"/>
      <c r="D133" s="7" t="s">
        <v>9</v>
      </c>
      <c r="E133" s="8">
        <v>30000</v>
      </c>
      <c r="F133" s="8">
        <v>0</v>
      </c>
      <c r="G133" s="8">
        <v>0</v>
      </c>
      <c r="H133" s="7"/>
    </row>
    <row r="134" spans="1:9" ht="51" x14ac:dyDescent="0.2">
      <c r="A134" s="49"/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x14ac:dyDescent="0.2">
      <c r="A135" s="49"/>
      <c r="B135" s="99"/>
      <c r="C135" s="81"/>
      <c r="D135" s="9" t="s">
        <v>10</v>
      </c>
      <c r="E135" s="10">
        <f>SUM(E131:E134)</f>
        <v>30000</v>
      </c>
      <c r="F135" s="10">
        <f>SUM(F131:F134)</f>
        <v>0</v>
      </c>
      <c r="G135" s="10">
        <f>SUM(G131:G134)</f>
        <v>0</v>
      </c>
      <c r="H135" s="9"/>
      <c r="I135" s="10">
        <f>SUM(I131:I134)</f>
        <v>0</v>
      </c>
    </row>
    <row r="136" spans="1:9" ht="38.25" x14ac:dyDescent="0.2">
      <c r="A136" s="50" t="s">
        <v>64</v>
      </c>
      <c r="B136" s="97" t="s">
        <v>69</v>
      </c>
      <c r="C136" s="80"/>
      <c r="D136" s="7" t="s">
        <v>7</v>
      </c>
      <c r="E136" s="8">
        <f t="shared" ref="E136:G139" si="8">E141+E146+E151+E156</f>
        <v>13892565.5</v>
      </c>
      <c r="F136" s="8">
        <f t="shared" si="8"/>
        <v>12607415</v>
      </c>
      <c r="G136" s="8">
        <f t="shared" si="8"/>
        <v>12887915</v>
      </c>
      <c r="H136" s="7"/>
      <c r="I136" s="8">
        <f t="shared" ref="I136:I139" si="9">I141+I146+I151+I156</f>
        <v>0</v>
      </c>
    </row>
    <row r="137" spans="1:9" ht="38.25" x14ac:dyDescent="0.2">
      <c r="A137" s="3" t="s">
        <v>0</v>
      </c>
      <c r="B137" s="98"/>
      <c r="C137" s="80"/>
      <c r="D137" s="7" t="s">
        <v>8</v>
      </c>
      <c r="E137" s="8">
        <f t="shared" si="8"/>
        <v>245563</v>
      </c>
      <c r="F137" s="8">
        <f t="shared" si="8"/>
        <v>394030.24</v>
      </c>
      <c r="G137" s="8">
        <f t="shared" si="8"/>
        <v>269263.40000000002</v>
      </c>
      <c r="H137" s="7"/>
      <c r="I137" s="8">
        <f t="shared" si="9"/>
        <v>0</v>
      </c>
    </row>
    <row r="138" spans="1:9" ht="25.5" x14ac:dyDescent="0.2">
      <c r="A138" s="3" t="s">
        <v>0</v>
      </c>
      <c r="B138" s="98"/>
      <c r="C138" s="80"/>
      <c r="D138" s="7" t="s">
        <v>9</v>
      </c>
      <c r="E138" s="8">
        <f t="shared" si="8"/>
        <v>2054930</v>
      </c>
      <c r="F138" s="8">
        <f t="shared" si="8"/>
        <v>2054930</v>
      </c>
      <c r="G138" s="8">
        <f t="shared" si="8"/>
        <v>2054930</v>
      </c>
      <c r="H138" s="7"/>
      <c r="I138" s="8">
        <f t="shared" si="9"/>
        <v>0</v>
      </c>
    </row>
    <row r="139" spans="1:9" ht="51" x14ac:dyDescent="0.2">
      <c r="A139" s="3" t="s">
        <v>0</v>
      </c>
      <c r="B139" s="98"/>
      <c r="C139" s="80"/>
      <c r="D139" s="20" t="s">
        <v>105</v>
      </c>
      <c r="E139" s="8">
        <f t="shared" si="8"/>
        <v>0</v>
      </c>
      <c r="F139" s="8">
        <f t="shared" si="8"/>
        <v>0</v>
      </c>
      <c r="G139" s="8">
        <f t="shared" si="8"/>
        <v>0</v>
      </c>
      <c r="H139" s="7"/>
      <c r="I139" s="8">
        <f t="shared" si="9"/>
        <v>0</v>
      </c>
    </row>
    <row r="140" spans="1:9" x14ac:dyDescent="0.2">
      <c r="A140" s="5" t="s">
        <v>0</v>
      </c>
      <c r="B140" s="99"/>
      <c r="C140" s="81"/>
      <c r="D140" s="18" t="s">
        <v>10</v>
      </c>
      <c r="E140" s="19">
        <f>SUM(E136:E139)</f>
        <v>16193058.5</v>
      </c>
      <c r="F140" s="19">
        <f>SUM(F136:F139)</f>
        <v>15056375.24</v>
      </c>
      <c r="G140" s="19">
        <f>SUM(G136:G139)</f>
        <v>15212108.4</v>
      </c>
      <c r="H140" s="18"/>
      <c r="I140" s="19">
        <f>SUM(I136:I139)</f>
        <v>0</v>
      </c>
    </row>
    <row r="141" spans="1:9" ht="38.25" x14ac:dyDescent="0.2">
      <c r="A141" s="50" t="s">
        <v>65</v>
      </c>
      <c r="B141" s="97" t="s">
        <v>70</v>
      </c>
      <c r="C141" s="80" t="s">
        <v>93</v>
      </c>
      <c r="D141" s="7" t="s">
        <v>7</v>
      </c>
      <c r="E141" s="8">
        <v>13190018</v>
      </c>
      <c r="F141" s="8">
        <v>12556415</v>
      </c>
      <c r="G141" s="8">
        <v>12836915</v>
      </c>
      <c r="H141" s="7"/>
    </row>
    <row r="142" spans="1:9" ht="38.25" x14ac:dyDescent="0.2">
      <c r="A142" s="3" t="s">
        <v>0</v>
      </c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x14ac:dyDescent="0.2">
      <c r="A143" s="3" t="s">
        <v>0</v>
      </c>
      <c r="B143" s="98"/>
      <c r="C143" s="80"/>
      <c r="D143" s="7" t="s">
        <v>9</v>
      </c>
      <c r="E143" s="8"/>
      <c r="F143" s="8"/>
      <c r="G143" s="8"/>
      <c r="H143" s="7"/>
    </row>
    <row r="144" spans="1:9" ht="51" x14ac:dyDescent="0.2">
      <c r="A144" s="3" t="s">
        <v>0</v>
      </c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x14ac:dyDescent="0.2">
      <c r="A145" s="5" t="s">
        <v>0</v>
      </c>
      <c r="B145" s="99"/>
      <c r="C145" s="81"/>
      <c r="D145" s="9" t="s">
        <v>10</v>
      </c>
      <c r="E145" s="10">
        <f>SUM(E141:E144)</f>
        <v>13190018</v>
      </c>
      <c r="F145" s="10">
        <f>SUM(F141:F144)</f>
        <v>12556415</v>
      </c>
      <c r="G145" s="10">
        <f>SUM(G141:G144)</f>
        <v>12836915</v>
      </c>
      <c r="H145" s="9"/>
      <c r="I145" s="10">
        <f>SUM(I141:I144)</f>
        <v>0</v>
      </c>
    </row>
    <row r="146" spans="1:9" ht="38.25" x14ac:dyDescent="0.2">
      <c r="A146" s="106" t="s">
        <v>66</v>
      </c>
      <c r="B146" s="97" t="s">
        <v>71</v>
      </c>
      <c r="C146" s="80" t="s">
        <v>93</v>
      </c>
      <c r="D146" s="7" t="s">
        <v>7</v>
      </c>
      <c r="E146" s="8">
        <v>57000</v>
      </c>
      <c r="F146" s="8">
        <v>51000</v>
      </c>
      <c r="G146" s="8">
        <v>51000</v>
      </c>
      <c r="H146" s="7"/>
    </row>
    <row r="147" spans="1:9" ht="38.25" x14ac:dyDescent="0.2">
      <c r="A147" s="103"/>
      <c r="B147" s="98"/>
      <c r="C147" s="80"/>
      <c r="D147" s="7" t="s">
        <v>8</v>
      </c>
      <c r="E147" s="8">
        <v>245563</v>
      </c>
      <c r="F147" s="8">
        <v>394030.24</v>
      </c>
      <c r="G147" s="8">
        <v>269263.40000000002</v>
      </c>
      <c r="H147" s="7"/>
    </row>
    <row r="148" spans="1:9" ht="25.5" x14ac:dyDescent="0.2">
      <c r="A148" s="103"/>
      <c r="B148" s="98"/>
      <c r="C148" s="80"/>
      <c r="D148" s="7" t="s">
        <v>9</v>
      </c>
      <c r="E148" s="8">
        <v>0</v>
      </c>
      <c r="F148" s="8">
        <v>0</v>
      </c>
      <c r="G148" s="8">
        <v>0</v>
      </c>
      <c r="H148" s="7"/>
    </row>
    <row r="149" spans="1:9" ht="5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x14ac:dyDescent="0.2">
      <c r="A150" s="104"/>
      <c r="B150" s="99"/>
      <c r="C150" s="81"/>
      <c r="D150" s="9" t="s">
        <v>10</v>
      </c>
      <c r="E150" s="10">
        <f>SUM(E146:E149)</f>
        <v>302563</v>
      </c>
      <c r="F150" s="10">
        <f>SUM(F146:F149)</f>
        <v>445030.24</v>
      </c>
      <c r="G150" s="10">
        <f>SUM(G146:G149)</f>
        <v>320263.40000000002</v>
      </c>
      <c r="H150" s="9"/>
      <c r="I150" s="10">
        <f>SUM(I146:I149)</f>
        <v>0</v>
      </c>
    </row>
    <row r="151" spans="1:9" ht="38.25" x14ac:dyDescent="0.2">
      <c r="A151" s="106" t="s">
        <v>67</v>
      </c>
      <c r="B151" s="97" t="s">
        <v>72</v>
      </c>
      <c r="C151" s="80" t="s">
        <v>98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9" ht="38.25" x14ac:dyDescent="0.2">
      <c r="A152" s="103"/>
      <c r="B152" s="9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x14ac:dyDescent="0.2">
      <c r="A153" s="103"/>
      <c r="B153" s="98"/>
      <c r="C153" s="80"/>
      <c r="D153" s="7" t="s">
        <v>9</v>
      </c>
      <c r="E153" s="8">
        <v>1796711</v>
      </c>
      <c r="F153" s="8">
        <v>1796711</v>
      </c>
      <c r="G153" s="8">
        <v>1796711</v>
      </c>
      <c r="H153" s="7"/>
    </row>
    <row r="154" spans="1:9" ht="51" x14ac:dyDescent="0.2">
      <c r="A154" s="103"/>
      <c r="B154" s="9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x14ac:dyDescent="0.2">
      <c r="A155" s="104"/>
      <c r="B155" s="99"/>
      <c r="C155" s="81"/>
      <c r="D155" s="9" t="s">
        <v>10</v>
      </c>
      <c r="E155" s="10">
        <f>SUM(E151:E154)</f>
        <v>1796711</v>
      </c>
      <c r="F155" s="10">
        <f>SUM(F151:F154)</f>
        <v>1796711</v>
      </c>
      <c r="G155" s="10">
        <f>SUM(G151:G154)</f>
        <v>1796711</v>
      </c>
      <c r="H155" s="9"/>
      <c r="I155" s="10">
        <f>SUM(I151:I154)</f>
        <v>0</v>
      </c>
    </row>
    <row r="156" spans="1:9" ht="38.25" x14ac:dyDescent="0.2">
      <c r="A156" s="106" t="s">
        <v>68</v>
      </c>
      <c r="B156" s="107" t="s">
        <v>87</v>
      </c>
      <c r="C156" s="80" t="s">
        <v>101</v>
      </c>
      <c r="D156" s="7" t="s">
        <v>7</v>
      </c>
      <c r="E156" s="8">
        <v>645547.5</v>
      </c>
      <c r="F156" s="8"/>
      <c r="G156" s="8"/>
      <c r="H156" s="7"/>
    </row>
    <row r="157" spans="1:9" ht="38.25" x14ac:dyDescent="0.2">
      <c r="A157" s="103"/>
      <c r="B157" s="10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9" ht="25.5" x14ac:dyDescent="0.2">
      <c r="A158" s="103"/>
      <c r="B158" s="108"/>
      <c r="C158" s="80"/>
      <c r="D158" s="7" t="s">
        <v>9</v>
      </c>
      <c r="E158" s="8">
        <v>258219</v>
      </c>
      <c r="F158" s="8">
        <v>258219</v>
      </c>
      <c r="G158" s="8">
        <v>258219</v>
      </c>
      <c r="H158" s="7"/>
    </row>
    <row r="159" spans="1:9" ht="51" x14ac:dyDescent="0.2">
      <c r="A159" s="103"/>
      <c r="B159" s="10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</row>
    <row r="160" spans="1:9" x14ac:dyDescent="0.2">
      <c r="A160" s="104"/>
      <c r="B160" s="109"/>
      <c r="C160" s="81"/>
      <c r="D160" s="9" t="s">
        <v>10</v>
      </c>
      <c r="E160" s="10">
        <f>SUM(E156:E159)</f>
        <v>903766.5</v>
      </c>
      <c r="F160" s="10">
        <f>SUM(F156:F159)</f>
        <v>258219</v>
      </c>
      <c r="G160" s="10">
        <f>SUM(G156:G159)</f>
        <v>258219</v>
      </c>
      <c r="H160" s="9"/>
      <c r="I160" s="10">
        <f>SUM(I156:I159)</f>
        <v>0</v>
      </c>
    </row>
    <row r="161" spans="1:11" ht="38.25" x14ac:dyDescent="0.2">
      <c r="A161" s="50" t="s">
        <v>73</v>
      </c>
      <c r="B161" s="97" t="s">
        <v>75</v>
      </c>
      <c r="C161" s="80"/>
      <c r="D161" s="7" t="s">
        <v>7</v>
      </c>
      <c r="E161" s="8">
        <f t="shared" ref="E161:G164" si="10">E166</f>
        <v>0</v>
      </c>
      <c r="F161" s="8">
        <f t="shared" si="10"/>
        <v>0</v>
      </c>
      <c r="G161" s="8">
        <f t="shared" si="10"/>
        <v>0</v>
      </c>
      <c r="H161" s="7"/>
    </row>
    <row r="162" spans="1:11" ht="38.25" x14ac:dyDescent="0.2">
      <c r="A162" s="3" t="s">
        <v>0</v>
      </c>
      <c r="B162" s="98"/>
      <c r="C162" s="80"/>
      <c r="D162" s="7" t="s">
        <v>8</v>
      </c>
      <c r="E162" s="8">
        <f t="shared" si="10"/>
        <v>0</v>
      </c>
      <c r="F162" s="8">
        <f t="shared" si="10"/>
        <v>0</v>
      </c>
      <c r="G162" s="8">
        <f t="shared" si="10"/>
        <v>0</v>
      </c>
      <c r="H162" s="7"/>
    </row>
    <row r="163" spans="1:11" ht="25.5" x14ac:dyDescent="0.2">
      <c r="A163" s="3" t="s">
        <v>0</v>
      </c>
      <c r="B163" s="98"/>
      <c r="C163" s="80"/>
      <c r="D163" s="7" t="s">
        <v>9</v>
      </c>
      <c r="E163" s="8">
        <f>E168</f>
        <v>932000</v>
      </c>
      <c r="F163" s="8">
        <f t="shared" si="10"/>
        <v>812000</v>
      </c>
      <c r="G163" s="8">
        <f t="shared" si="10"/>
        <v>812000</v>
      </c>
      <c r="H163" s="7"/>
      <c r="I163" s="8">
        <f>I168</f>
        <v>0</v>
      </c>
    </row>
    <row r="164" spans="1:11" ht="51" x14ac:dyDescent="0.2">
      <c r="A164" s="3" t="s">
        <v>0</v>
      </c>
      <c r="B164" s="98"/>
      <c r="C164" s="80"/>
      <c r="D164" s="20" t="s">
        <v>105</v>
      </c>
      <c r="E164" s="8">
        <f t="shared" si="10"/>
        <v>0</v>
      </c>
      <c r="F164" s="8">
        <f t="shared" si="10"/>
        <v>0</v>
      </c>
      <c r="G164" s="8">
        <f t="shared" si="10"/>
        <v>0</v>
      </c>
      <c r="H164" s="7"/>
    </row>
    <row r="165" spans="1:11" x14ac:dyDescent="0.2">
      <c r="A165" s="5" t="s">
        <v>0</v>
      </c>
      <c r="B165" s="99"/>
      <c r="C165" s="81"/>
      <c r="D165" s="18" t="s">
        <v>10</v>
      </c>
      <c r="E165" s="19">
        <f>SUM(E161:E164)</f>
        <v>932000</v>
      </c>
      <c r="F165" s="19">
        <f>SUM(F161:F164)</f>
        <v>812000</v>
      </c>
      <c r="G165" s="19">
        <f>SUM(G161:G164)</f>
        <v>812000</v>
      </c>
      <c r="H165" s="18"/>
      <c r="I165" s="19">
        <f>SUM(I161:I164)</f>
        <v>0</v>
      </c>
    </row>
    <row r="166" spans="1:11" ht="38.25" x14ac:dyDescent="0.2">
      <c r="A166" s="50" t="s">
        <v>74</v>
      </c>
      <c r="B166" s="97" t="s">
        <v>76</v>
      </c>
      <c r="C166" s="80" t="s">
        <v>102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11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  <c r="J167" s="51">
        <v>110</v>
      </c>
      <c r="K167">
        <v>-30000</v>
      </c>
    </row>
    <row r="168" spans="1:11" ht="25.5" x14ac:dyDescent="0.2">
      <c r="A168" s="3" t="s">
        <v>0</v>
      </c>
      <c r="B168" s="98"/>
      <c r="C168" s="80"/>
      <c r="D168" s="7" t="s">
        <v>9</v>
      </c>
      <c r="E168" s="8">
        <v>932000</v>
      </c>
      <c r="F168" s="8">
        <v>812000</v>
      </c>
      <c r="G168" s="8">
        <v>812000</v>
      </c>
      <c r="H168" s="7"/>
      <c r="J168" s="51">
        <v>240</v>
      </c>
      <c r="K168">
        <v>30000</v>
      </c>
    </row>
    <row r="169" spans="1:11" ht="51" x14ac:dyDescent="0.2">
      <c r="A169" s="3" t="s">
        <v>0</v>
      </c>
      <c r="B169" s="98"/>
      <c r="C169" s="80"/>
      <c r="D169" s="20" t="s">
        <v>105</v>
      </c>
      <c r="E169" s="8">
        <v>0</v>
      </c>
      <c r="F169" s="8">
        <v>0</v>
      </c>
      <c r="G169" s="8">
        <v>0</v>
      </c>
      <c r="H169" s="7"/>
      <c r="J169" s="51"/>
    </row>
    <row r="170" spans="1:11" x14ac:dyDescent="0.2">
      <c r="A170" s="5" t="s">
        <v>0</v>
      </c>
      <c r="B170" s="99"/>
      <c r="C170" s="81"/>
      <c r="D170" s="9" t="s">
        <v>10</v>
      </c>
      <c r="E170" s="10">
        <f>SUM(E166:E169)</f>
        <v>932000</v>
      </c>
      <c r="F170" s="10">
        <f>SUM(F166:F169)</f>
        <v>812000</v>
      </c>
      <c r="G170" s="10">
        <f>SUM(G166:G169)</f>
        <v>812000</v>
      </c>
      <c r="H170" s="9"/>
      <c r="I170" s="10">
        <f>SUM(I166:I169)</f>
        <v>0</v>
      </c>
    </row>
    <row r="171" spans="1:11" ht="38.25" x14ac:dyDescent="0.2">
      <c r="A171" s="50" t="s">
        <v>77</v>
      </c>
      <c r="B171" s="97" t="s">
        <v>81</v>
      </c>
      <c r="C171" s="80"/>
      <c r="D171" s="7" t="s">
        <v>7</v>
      </c>
      <c r="E171" s="8">
        <f>E176+E181+E186+E191</f>
        <v>348480</v>
      </c>
      <c r="F171" s="8">
        <f t="shared" ref="F171:G172" si="11">F176+F181</f>
        <v>295980</v>
      </c>
      <c r="G171" s="8">
        <f t="shared" si="11"/>
        <v>295980</v>
      </c>
      <c r="H171" s="7"/>
      <c r="I171" s="8">
        <f>I176+I181+I186+I191</f>
        <v>0</v>
      </c>
    </row>
    <row r="172" spans="1:11" ht="38.25" x14ac:dyDescent="0.2">
      <c r="A172" s="3" t="s">
        <v>0</v>
      </c>
      <c r="B172" s="98"/>
      <c r="C172" s="80"/>
      <c r="D172" s="7" t="s">
        <v>8</v>
      </c>
      <c r="E172" s="8">
        <f>E177+E182+E187+E192</f>
        <v>0</v>
      </c>
      <c r="F172" s="8">
        <f t="shared" si="11"/>
        <v>0</v>
      </c>
      <c r="G172" s="8">
        <f t="shared" si="11"/>
        <v>0</v>
      </c>
      <c r="H172" s="7"/>
      <c r="I172" s="8">
        <f>I177+I182+I187+I192</f>
        <v>0</v>
      </c>
    </row>
    <row r="173" spans="1:11" ht="25.5" x14ac:dyDescent="0.2">
      <c r="A173" s="3" t="s">
        <v>0</v>
      </c>
      <c r="B173" s="98"/>
      <c r="C173" s="80"/>
      <c r="D173" s="7" t="s">
        <v>9</v>
      </c>
      <c r="E173" s="8">
        <f>E178+E183+E188+E193</f>
        <v>15490800</v>
      </c>
      <c r="F173" s="8">
        <f>F178+F183+F188</f>
        <v>15853620</v>
      </c>
      <c r="G173" s="8">
        <f>G178+G183+G188</f>
        <v>17363100</v>
      </c>
      <c r="H173" s="7"/>
      <c r="I173" s="8">
        <f>I178+I183+I188+I193</f>
        <v>70000</v>
      </c>
    </row>
    <row r="174" spans="1:11" ht="51" x14ac:dyDescent="0.2">
      <c r="A174" s="3" t="s">
        <v>0</v>
      </c>
      <c r="B174" s="98"/>
      <c r="C174" s="80"/>
      <c r="D174" s="20" t="s">
        <v>105</v>
      </c>
      <c r="E174" s="8">
        <f>E179+E184+E189+E194</f>
        <v>839500</v>
      </c>
      <c r="F174" s="8">
        <f t="shared" ref="F174:G174" si="12">F179+F184</f>
        <v>816500</v>
      </c>
      <c r="G174" s="8">
        <f t="shared" si="12"/>
        <v>816500</v>
      </c>
      <c r="H174" s="7"/>
      <c r="I174" s="8">
        <f>I179+I184+I189+I194</f>
        <v>0</v>
      </c>
    </row>
    <row r="175" spans="1:11" x14ac:dyDescent="0.2">
      <c r="A175" s="5" t="s">
        <v>0</v>
      </c>
      <c r="B175" s="99"/>
      <c r="C175" s="81"/>
      <c r="D175" s="18" t="s">
        <v>10</v>
      </c>
      <c r="E175" s="19">
        <f>SUM(E171:E174)</f>
        <v>16678780</v>
      </c>
      <c r="F175" s="19">
        <f>SUM(F171:F174)</f>
        <v>16966100</v>
      </c>
      <c r="G175" s="19">
        <f>SUM(G171:G174)</f>
        <v>18475580</v>
      </c>
      <c r="H175" s="18"/>
      <c r="I175" s="19">
        <f>SUM(I171:I174)</f>
        <v>70000</v>
      </c>
    </row>
    <row r="176" spans="1:11" ht="38.25" x14ac:dyDescent="0.2">
      <c r="A176" s="50" t="s">
        <v>78</v>
      </c>
      <c r="B176" s="97" t="s">
        <v>104</v>
      </c>
      <c r="C176" s="80" t="s">
        <v>103</v>
      </c>
      <c r="D176" s="7" t="s">
        <v>7</v>
      </c>
      <c r="E176" s="8"/>
      <c r="F176" s="8"/>
      <c r="G176" s="8"/>
      <c r="H176" s="7"/>
    </row>
    <row r="177" spans="1:9" ht="38.25" x14ac:dyDescent="0.2">
      <c r="A177" s="3" t="s">
        <v>0</v>
      </c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3" t="s">
        <v>0</v>
      </c>
      <c r="B178" s="98"/>
      <c r="C178" s="80"/>
      <c r="D178" s="7" t="s">
        <v>9</v>
      </c>
      <c r="E178" s="8">
        <v>13150800</v>
      </c>
      <c r="F178" s="8">
        <v>13536120</v>
      </c>
      <c r="G178" s="8">
        <v>15045600</v>
      </c>
      <c r="H178" s="7"/>
      <c r="I178">
        <v>70000</v>
      </c>
    </row>
    <row r="179" spans="1:9" ht="51" x14ac:dyDescent="0.2">
      <c r="A179" s="3" t="s">
        <v>0</v>
      </c>
      <c r="B179" s="98"/>
      <c r="C179" s="80"/>
      <c r="D179" s="20" t="s">
        <v>105</v>
      </c>
      <c r="E179" s="21">
        <v>839500</v>
      </c>
      <c r="F179" s="21">
        <v>816500</v>
      </c>
      <c r="G179" s="21">
        <v>816500</v>
      </c>
      <c r="H179" s="7"/>
    </row>
    <row r="180" spans="1:9" x14ac:dyDescent="0.2">
      <c r="A180" s="5" t="s">
        <v>0</v>
      </c>
      <c r="B180" s="99"/>
      <c r="C180" s="81"/>
      <c r="D180" s="9" t="s">
        <v>10</v>
      </c>
      <c r="E180" s="10">
        <f>SUM(E176:E179)</f>
        <v>13990300</v>
      </c>
      <c r="F180" s="10">
        <f>SUM(F176:F179)</f>
        <v>14352620</v>
      </c>
      <c r="G180" s="10">
        <f>SUM(G176:G179)</f>
        <v>15862100</v>
      </c>
      <c r="H180" s="9"/>
      <c r="I180" s="10">
        <f>SUM(I176:I179)</f>
        <v>70000</v>
      </c>
    </row>
    <row r="181" spans="1:9" ht="38.25" x14ac:dyDescent="0.2">
      <c r="A181" s="106" t="s">
        <v>79</v>
      </c>
      <c r="B181" s="97" t="s">
        <v>83</v>
      </c>
      <c r="C181" s="80" t="s">
        <v>103</v>
      </c>
      <c r="D181" s="7" t="s">
        <v>7</v>
      </c>
      <c r="E181" s="8">
        <v>295980</v>
      </c>
      <c r="F181" s="8">
        <v>295980</v>
      </c>
      <c r="G181" s="8">
        <v>295980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295980</v>
      </c>
      <c r="F185" s="10">
        <f>SUM(F181:F184)</f>
        <v>295980</v>
      </c>
      <c r="G185" s="10">
        <f>SUM(G181:G184)</f>
        <v>295980</v>
      </c>
      <c r="H185" s="9"/>
      <c r="I185" s="10">
        <f>SUM(I181:I184)</f>
        <v>0</v>
      </c>
    </row>
    <row r="186" spans="1:9" ht="38.25" x14ac:dyDescent="0.2">
      <c r="A186" s="106" t="s">
        <v>88</v>
      </c>
      <c r="B186" s="97" t="s">
        <v>89</v>
      </c>
      <c r="C186" s="80" t="s">
        <v>98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9" ht="38.25" x14ac:dyDescent="0.2">
      <c r="A187" s="103"/>
      <c r="B187" s="98"/>
      <c r="C187" s="8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9" ht="25.5" x14ac:dyDescent="0.2">
      <c r="A188" s="103"/>
      <c r="B188" s="98"/>
      <c r="C188" s="80"/>
      <c r="D188" s="7" t="s">
        <v>9</v>
      </c>
      <c r="E188" s="8">
        <v>2317500</v>
      </c>
      <c r="F188" s="8">
        <v>2317500</v>
      </c>
      <c r="G188" s="8">
        <v>2317500</v>
      </c>
      <c r="H188" s="7"/>
    </row>
    <row r="189" spans="1:9" ht="51" x14ac:dyDescent="0.2">
      <c r="A189" s="103"/>
      <c r="B189" s="98"/>
      <c r="C189" s="80"/>
      <c r="D189" s="20" t="s">
        <v>105</v>
      </c>
      <c r="E189" s="8">
        <v>0</v>
      </c>
      <c r="F189" s="8">
        <v>0</v>
      </c>
      <c r="G189" s="8">
        <v>0</v>
      </c>
      <c r="H189" s="7"/>
    </row>
    <row r="190" spans="1:9" x14ac:dyDescent="0.2">
      <c r="A190" s="104"/>
      <c r="B190" s="99"/>
      <c r="C190" s="81"/>
      <c r="D190" s="9" t="s">
        <v>10</v>
      </c>
      <c r="E190" s="10">
        <f>SUM(E186:E189)</f>
        <v>2317500</v>
      </c>
      <c r="F190" s="10">
        <f>SUM(F186:F189)</f>
        <v>2317500</v>
      </c>
      <c r="G190" s="10">
        <f>SUM(G186:G189)</f>
        <v>2317500</v>
      </c>
      <c r="H190" s="9"/>
      <c r="I190" s="10">
        <f>SUM(I186:I189)</f>
        <v>0</v>
      </c>
    </row>
    <row r="191" spans="1:9" ht="38.25" x14ac:dyDescent="0.2">
      <c r="A191" s="106" t="s">
        <v>121</v>
      </c>
      <c r="B191" s="97" t="s">
        <v>122</v>
      </c>
      <c r="C191" s="80" t="s">
        <v>123</v>
      </c>
      <c r="D191" s="7" t="s">
        <v>7</v>
      </c>
      <c r="E191" s="8">
        <v>52500</v>
      </c>
      <c r="F191" s="8">
        <v>0</v>
      </c>
      <c r="G191" s="8">
        <v>0</v>
      </c>
      <c r="H191" s="7"/>
    </row>
    <row r="192" spans="1:9" ht="38.25" x14ac:dyDescent="0.2">
      <c r="A192" s="103"/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103"/>
      <c r="B193" s="98"/>
      <c r="C193" s="80"/>
      <c r="D193" s="7" t="s">
        <v>9</v>
      </c>
      <c r="E193" s="8">
        <v>22500</v>
      </c>
      <c r="F193" s="8"/>
      <c r="G193" s="8"/>
      <c r="H193" s="7"/>
    </row>
    <row r="194" spans="1:9" ht="51" x14ac:dyDescent="0.2">
      <c r="A194" s="103"/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104"/>
      <c r="B195" s="99"/>
      <c r="C195" s="81"/>
      <c r="D195" s="9" t="s">
        <v>10</v>
      </c>
      <c r="E195" s="10">
        <f>SUM(E191:E194)</f>
        <v>75000</v>
      </c>
      <c r="F195" s="10">
        <f>SUM(F191:F194)</f>
        <v>0</v>
      </c>
      <c r="G195" s="10">
        <f>SUM(G191:G194)</f>
        <v>0</v>
      </c>
      <c r="H195" s="9"/>
      <c r="I195" s="10">
        <f>SUM(I191:I194)</f>
        <v>0</v>
      </c>
    </row>
    <row r="196" spans="1:9" ht="38.25" x14ac:dyDescent="0.2">
      <c r="A196" s="50" t="s">
        <v>80</v>
      </c>
      <c r="B196" s="97" t="s">
        <v>84</v>
      </c>
      <c r="C196" s="80"/>
      <c r="D196" s="7" t="s">
        <v>7</v>
      </c>
      <c r="E196" s="8">
        <f t="shared" ref="E196:G199" si="13">E201</f>
        <v>0</v>
      </c>
      <c r="F196" s="8">
        <f t="shared" si="13"/>
        <v>0</v>
      </c>
      <c r="G196" s="8">
        <f t="shared" si="13"/>
        <v>0</v>
      </c>
      <c r="H196" s="7"/>
    </row>
    <row r="197" spans="1:9" ht="38.25" x14ac:dyDescent="0.2">
      <c r="A197" s="3" t="s">
        <v>0</v>
      </c>
      <c r="B197" s="98"/>
      <c r="C197" s="80"/>
      <c r="D197" s="7" t="s">
        <v>8</v>
      </c>
      <c r="E197" s="8">
        <f t="shared" si="13"/>
        <v>0</v>
      </c>
      <c r="F197" s="8">
        <f t="shared" si="13"/>
        <v>0</v>
      </c>
      <c r="G197" s="8">
        <f t="shared" si="13"/>
        <v>0</v>
      </c>
      <c r="H197" s="7"/>
    </row>
    <row r="198" spans="1:9" ht="25.5" x14ac:dyDescent="0.2">
      <c r="A198" s="3" t="s">
        <v>0</v>
      </c>
      <c r="B198" s="98"/>
      <c r="C198" s="80"/>
      <c r="D198" s="7" t="s">
        <v>9</v>
      </c>
      <c r="E198" s="8">
        <f t="shared" si="13"/>
        <v>130000</v>
      </c>
      <c r="F198" s="8">
        <f t="shared" si="13"/>
        <v>115000</v>
      </c>
      <c r="G198" s="8">
        <f t="shared" si="13"/>
        <v>115000</v>
      </c>
      <c r="H198" s="7"/>
    </row>
    <row r="199" spans="1:9" ht="51" x14ac:dyDescent="0.2">
      <c r="A199" s="3" t="s">
        <v>0</v>
      </c>
      <c r="B199" s="98"/>
      <c r="C199" s="80"/>
      <c r="D199" s="20" t="s">
        <v>105</v>
      </c>
      <c r="E199" s="8">
        <f t="shared" si="13"/>
        <v>0</v>
      </c>
      <c r="F199" s="8">
        <f t="shared" si="13"/>
        <v>0</v>
      </c>
      <c r="G199" s="8">
        <f t="shared" si="13"/>
        <v>0</v>
      </c>
      <c r="H199" s="7"/>
    </row>
    <row r="200" spans="1:9" x14ac:dyDescent="0.2">
      <c r="A200" s="5" t="s">
        <v>0</v>
      </c>
      <c r="B200" s="99"/>
      <c r="C200" s="81"/>
      <c r="D200" s="18" t="s">
        <v>10</v>
      </c>
      <c r="E200" s="19">
        <f>SUM(E196:E199)</f>
        <v>130000</v>
      </c>
      <c r="F200" s="19">
        <f>SUM(F196:F199)</f>
        <v>115000</v>
      </c>
      <c r="G200" s="19">
        <f>SUM(G196:G199)</f>
        <v>115000</v>
      </c>
      <c r="H200" s="18"/>
      <c r="I200" s="19">
        <f>SUM(I196:I199)</f>
        <v>0</v>
      </c>
    </row>
    <row r="201" spans="1:9" ht="38.25" x14ac:dyDescent="0.2">
      <c r="A201" s="50" t="s">
        <v>82</v>
      </c>
      <c r="B201" s="97" t="s">
        <v>85</v>
      </c>
      <c r="C201" s="80" t="s">
        <v>101</v>
      </c>
      <c r="D201" s="7" t="s">
        <v>7</v>
      </c>
      <c r="E201" s="8"/>
      <c r="F201" s="8"/>
      <c r="G201" s="8"/>
      <c r="H201" s="7"/>
    </row>
    <row r="202" spans="1:9" ht="38.25" x14ac:dyDescent="0.2">
      <c r="A202" s="3" t="s">
        <v>0</v>
      </c>
      <c r="B202" s="98"/>
      <c r="C202" s="80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9" ht="25.5" x14ac:dyDescent="0.2">
      <c r="A203" s="3" t="s">
        <v>0</v>
      </c>
      <c r="B203" s="98"/>
      <c r="C203" s="80"/>
      <c r="D203" s="7" t="s">
        <v>9</v>
      </c>
      <c r="E203" s="8">
        <v>130000</v>
      </c>
      <c r="F203" s="8">
        <v>115000</v>
      </c>
      <c r="G203" s="8">
        <v>115000</v>
      </c>
      <c r="H203" s="7"/>
    </row>
    <row r="204" spans="1:9" ht="51" x14ac:dyDescent="0.2">
      <c r="A204" s="3" t="s">
        <v>0</v>
      </c>
      <c r="B204" s="98"/>
      <c r="C204" s="80"/>
      <c r="D204" s="20" t="s">
        <v>105</v>
      </c>
      <c r="E204" s="8">
        <v>0</v>
      </c>
      <c r="F204" s="8">
        <v>0</v>
      </c>
      <c r="G204" s="8">
        <v>0</v>
      </c>
      <c r="H204" s="7"/>
    </row>
    <row r="205" spans="1:9" x14ac:dyDescent="0.2">
      <c r="A205" s="5" t="s">
        <v>0</v>
      </c>
      <c r="B205" s="99"/>
      <c r="C205" s="81"/>
      <c r="D205" s="9" t="s">
        <v>10</v>
      </c>
      <c r="E205" s="10">
        <f>SUM(E201:E204)</f>
        <v>130000</v>
      </c>
      <c r="F205" s="10">
        <f>SUM(F201:F204)</f>
        <v>115000</v>
      </c>
      <c r="G205" s="10">
        <f>SUM(G201:G204)</f>
        <v>115000</v>
      </c>
      <c r="H205" s="9"/>
      <c r="I205" s="10">
        <f>SUM(I201:I204)</f>
        <v>0</v>
      </c>
    </row>
  </sheetData>
  <mergeCells count="102"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A71:A75"/>
    <mergeCell ref="B71:B75"/>
    <mergeCell ref="C71:C75"/>
    <mergeCell ref="B76:B80"/>
    <mergeCell ref="C76:C8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46:A150"/>
    <mergeCell ref="B146:B150"/>
    <mergeCell ref="C146:C150"/>
    <mergeCell ref="A151:A155"/>
    <mergeCell ref="B151:B155"/>
    <mergeCell ref="C151:C155"/>
    <mergeCell ref="B131:B135"/>
    <mergeCell ref="C131:C135"/>
    <mergeCell ref="B136:B140"/>
    <mergeCell ref="C136:C140"/>
    <mergeCell ref="B141:B145"/>
    <mergeCell ref="C141:C145"/>
    <mergeCell ref="B171:B175"/>
    <mergeCell ref="C171:C175"/>
    <mergeCell ref="B176:B180"/>
    <mergeCell ref="C176:C180"/>
    <mergeCell ref="A181:A185"/>
    <mergeCell ref="B181:B185"/>
    <mergeCell ref="C181:C185"/>
    <mergeCell ref="A156:A160"/>
    <mergeCell ref="B156:B160"/>
    <mergeCell ref="C156:C160"/>
    <mergeCell ref="B161:B165"/>
    <mergeCell ref="C161:C165"/>
    <mergeCell ref="B166:B170"/>
    <mergeCell ref="C166:C170"/>
    <mergeCell ref="B196:B200"/>
    <mergeCell ref="C196:C200"/>
    <mergeCell ref="B201:B205"/>
    <mergeCell ref="C201:C205"/>
    <mergeCell ref="A186:A190"/>
    <mergeCell ref="B186:B190"/>
    <mergeCell ref="C186:C190"/>
    <mergeCell ref="A191:A195"/>
    <mergeCell ref="B191:B195"/>
    <mergeCell ref="C191:C19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x14ac:dyDescent="0.2">
      <c r="A1" t="s">
        <v>0</v>
      </c>
    </row>
    <row r="2" spans="1:9" ht="56.25" customHeight="1" x14ac:dyDescent="0.2">
      <c r="A2" s="1" t="s">
        <v>0</v>
      </c>
      <c r="B2" s="1" t="s">
        <v>0</v>
      </c>
      <c r="C2" s="1"/>
      <c r="D2" s="90" t="s">
        <v>19</v>
      </c>
      <c r="E2" s="91"/>
      <c r="F2" s="91"/>
      <c r="G2" s="91"/>
      <c r="H2" s="91"/>
    </row>
    <row r="3" spans="1:9" ht="20.25" customHeight="1" x14ac:dyDescent="0.2">
      <c r="A3" s="92" t="s">
        <v>86</v>
      </c>
      <c r="B3" s="92"/>
      <c r="C3" s="92"/>
      <c r="D3" s="92"/>
      <c r="E3" s="92"/>
      <c r="F3" s="92"/>
      <c r="G3" s="92"/>
      <c r="H3" s="92"/>
    </row>
    <row r="4" spans="1:9" ht="34.5" customHeight="1" x14ac:dyDescent="0.2">
      <c r="A4" s="93" t="s">
        <v>1</v>
      </c>
      <c r="B4" s="93" t="s">
        <v>2</v>
      </c>
      <c r="C4" s="93" t="s">
        <v>3</v>
      </c>
      <c r="D4" s="93" t="s">
        <v>4</v>
      </c>
      <c r="E4" s="93" t="s">
        <v>5</v>
      </c>
      <c r="F4" s="93"/>
      <c r="G4" s="93"/>
      <c r="H4" s="93" t="s">
        <v>6</v>
      </c>
    </row>
    <row r="5" spans="1:9" ht="47.25" customHeight="1" x14ac:dyDescent="0.2">
      <c r="A5" s="94" t="s">
        <v>0</v>
      </c>
      <c r="B5" s="94" t="s">
        <v>0</v>
      </c>
      <c r="C5" s="93" t="s">
        <v>0</v>
      </c>
      <c r="D5" s="93" t="s">
        <v>0</v>
      </c>
      <c r="E5" s="13" t="s">
        <v>24</v>
      </c>
      <c r="F5" s="13" t="s">
        <v>25</v>
      </c>
      <c r="G5" s="13" t="s">
        <v>26</v>
      </c>
      <c r="H5" s="93" t="s">
        <v>0</v>
      </c>
    </row>
    <row r="6" spans="1:9" ht="63.75" customHeight="1" x14ac:dyDescent="0.2">
      <c r="A6" s="3" t="s">
        <v>0</v>
      </c>
      <c r="B6" s="11" t="s">
        <v>20</v>
      </c>
      <c r="C6" s="80" t="s">
        <v>21</v>
      </c>
      <c r="D6" s="7" t="s">
        <v>7</v>
      </c>
      <c r="E6" s="8">
        <f t="shared" ref="E6:G9" si="0">E11+E46+E61+E76+E86+E136+E161+E171+E196</f>
        <v>15229279.699999999</v>
      </c>
      <c r="F6" s="8">
        <f t="shared" si="0"/>
        <v>13891629.199999999</v>
      </c>
      <c r="G6" s="8">
        <f t="shared" si="0"/>
        <v>14172129.199999999</v>
      </c>
      <c r="H6" s="7"/>
      <c r="I6" s="8">
        <f>I11+I46+I61+I76+I86+I136+I161+I171+I196</f>
        <v>0</v>
      </c>
    </row>
    <row r="7" spans="1:9" ht="43.35" customHeight="1" x14ac:dyDescent="0.2">
      <c r="A7" s="3" t="s">
        <v>0</v>
      </c>
      <c r="B7" s="4" t="s">
        <v>0</v>
      </c>
      <c r="C7" s="80"/>
      <c r="D7" s="7" t="s">
        <v>8</v>
      </c>
      <c r="E7" s="8">
        <f t="shared" si="0"/>
        <v>784467</v>
      </c>
      <c r="F7" s="8">
        <f t="shared" si="0"/>
        <v>880118.24</v>
      </c>
      <c r="G7" s="8">
        <f t="shared" si="0"/>
        <v>774071.4</v>
      </c>
      <c r="H7" s="7"/>
      <c r="I7" s="8">
        <f>I12+I47+I62+I77+I87+I137+I162+I172+I197</f>
        <v>0</v>
      </c>
    </row>
    <row r="8" spans="1:9" ht="28.9" customHeight="1" x14ac:dyDescent="0.2">
      <c r="A8" s="3" t="s">
        <v>0</v>
      </c>
      <c r="B8" s="4" t="s">
        <v>0</v>
      </c>
      <c r="C8" s="80"/>
      <c r="D8" s="7" t="s">
        <v>9</v>
      </c>
      <c r="E8" s="8">
        <f t="shared" si="0"/>
        <v>52926154.079999998</v>
      </c>
      <c r="F8" s="8">
        <f t="shared" si="0"/>
        <v>50441872</v>
      </c>
      <c r="G8" s="8">
        <f t="shared" si="0"/>
        <v>51935452</v>
      </c>
      <c r="H8" s="7"/>
      <c r="I8" s="8">
        <f>I13+I48+I63+I78+I88+I138+I163+I173+I198</f>
        <v>130000</v>
      </c>
    </row>
    <row r="9" spans="1:9" ht="48" customHeight="1" x14ac:dyDescent="0.2">
      <c r="A9" s="3" t="s">
        <v>0</v>
      </c>
      <c r="B9" s="4" t="s">
        <v>0</v>
      </c>
      <c r="C9" s="80"/>
      <c r="D9" s="20" t="s">
        <v>105</v>
      </c>
      <c r="E9" s="8">
        <f t="shared" si="0"/>
        <v>839500</v>
      </c>
      <c r="F9" s="8">
        <f t="shared" si="0"/>
        <v>816500</v>
      </c>
      <c r="G9" s="8">
        <f t="shared" si="0"/>
        <v>816500</v>
      </c>
      <c r="H9" s="8">
        <f>SUM(E9:G9)</f>
        <v>2472500</v>
      </c>
      <c r="I9" s="8">
        <f>I14+I49+I64+I79+I89+I139+I164+I174+I199</f>
        <v>0</v>
      </c>
    </row>
    <row r="10" spans="1:9" ht="14.45" customHeight="1" x14ac:dyDescent="0.2">
      <c r="A10" s="5" t="s">
        <v>0</v>
      </c>
      <c r="B10" s="6" t="s">
        <v>0</v>
      </c>
      <c r="C10" s="81"/>
      <c r="D10" s="16" t="s">
        <v>10</v>
      </c>
      <c r="E10" s="17">
        <f>SUM(E6:E9)</f>
        <v>69779400.780000001</v>
      </c>
      <c r="F10" s="17">
        <f>SUM(F6:F9)</f>
        <v>66030119.439999998</v>
      </c>
      <c r="G10" s="17">
        <f>SUM(G6:G9)</f>
        <v>67698152.599999994</v>
      </c>
      <c r="H10" s="17">
        <f>SUM(E10:G10)</f>
        <v>203507672.81999999</v>
      </c>
      <c r="I10" s="17">
        <f>SUM(I6:I9)</f>
        <v>130000</v>
      </c>
    </row>
    <row r="11" spans="1:9" ht="54" hidden="1" customHeight="1" x14ac:dyDescent="0.2">
      <c r="A11" s="46" t="s">
        <v>11</v>
      </c>
      <c r="B11" s="12" t="s">
        <v>22</v>
      </c>
      <c r="C11" s="80"/>
      <c r="D11" s="7" t="s">
        <v>7</v>
      </c>
      <c r="E11" s="8">
        <f t="shared" ref="E11:G14" si="1">E16+E21+E26+E31+E36+E41</f>
        <v>0</v>
      </c>
      <c r="F11" s="8">
        <f t="shared" si="1"/>
        <v>0</v>
      </c>
      <c r="G11" s="8">
        <f t="shared" si="1"/>
        <v>0</v>
      </c>
      <c r="H11" s="8">
        <f>H10-H9</f>
        <v>201035172.81999999</v>
      </c>
    </row>
    <row r="12" spans="1:9" ht="43.35" hidden="1" customHeight="1" x14ac:dyDescent="0.2">
      <c r="A12" s="3"/>
      <c r="B12" s="4"/>
      <c r="C12" s="80"/>
      <c r="D12" s="7" t="s">
        <v>8</v>
      </c>
      <c r="E12" s="8">
        <f t="shared" si="1"/>
        <v>538904</v>
      </c>
      <c r="F12" s="8">
        <f t="shared" si="1"/>
        <v>486088</v>
      </c>
      <c r="G12" s="8">
        <f t="shared" si="1"/>
        <v>504808</v>
      </c>
      <c r="H12" s="7"/>
      <c r="I12" s="8">
        <f t="shared" ref="I12:I14" si="2">I17+I22+I27+I32+I37+I42</f>
        <v>0</v>
      </c>
    </row>
    <row r="13" spans="1:9" ht="28.9" hidden="1" customHeight="1" x14ac:dyDescent="0.2">
      <c r="A13" s="3" t="s">
        <v>0</v>
      </c>
      <c r="B13" s="4" t="s">
        <v>0</v>
      </c>
      <c r="C13" s="80"/>
      <c r="D13" s="7" t="s">
        <v>9</v>
      </c>
      <c r="E13" s="8">
        <f t="shared" si="1"/>
        <v>24156720</v>
      </c>
      <c r="F13" s="8">
        <f t="shared" si="1"/>
        <v>23893120</v>
      </c>
      <c r="G13" s="8">
        <f t="shared" si="1"/>
        <v>24002220</v>
      </c>
      <c r="H13" s="7"/>
      <c r="I13" s="8"/>
    </row>
    <row r="14" spans="1:9" ht="28.9" hidden="1" customHeight="1" x14ac:dyDescent="0.2">
      <c r="A14" s="3" t="s">
        <v>0</v>
      </c>
      <c r="B14" s="4" t="s">
        <v>0</v>
      </c>
      <c r="C14" s="80"/>
      <c r="D14" s="20" t="s">
        <v>105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"/>
      <c r="I14" s="8">
        <f t="shared" si="2"/>
        <v>0</v>
      </c>
    </row>
    <row r="15" spans="1:9" ht="14.45" hidden="1" customHeight="1" x14ac:dyDescent="0.2">
      <c r="A15" s="5" t="s">
        <v>0</v>
      </c>
      <c r="B15" s="6" t="s">
        <v>0</v>
      </c>
      <c r="C15" s="81"/>
      <c r="D15" s="18" t="s">
        <v>10</v>
      </c>
      <c r="E15" s="19">
        <f>SUM(E11:E14)</f>
        <v>24695624</v>
      </c>
      <c r="F15" s="19">
        <f>SUM(F11:F14)</f>
        <v>24379208</v>
      </c>
      <c r="G15" s="19">
        <f>SUM(G11:G14)</f>
        <v>24507028</v>
      </c>
      <c r="H15" s="18"/>
      <c r="I15" s="19">
        <f>SUM(I11:I14)</f>
        <v>0</v>
      </c>
    </row>
    <row r="16" spans="1:9" ht="54" hidden="1" customHeight="1" x14ac:dyDescent="0.2">
      <c r="A16" s="46" t="s">
        <v>12</v>
      </c>
      <c r="B16" s="12" t="s">
        <v>23</v>
      </c>
      <c r="C16" s="80" t="s">
        <v>90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10" ht="43.35" hidden="1" customHeight="1" x14ac:dyDescent="0.2">
      <c r="A17" s="3" t="s">
        <v>0</v>
      </c>
      <c r="B17" s="4" t="s">
        <v>0</v>
      </c>
      <c r="C17" s="8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10" ht="28.9" hidden="1" customHeight="1" x14ac:dyDescent="0.2">
      <c r="A18" s="3" t="s">
        <v>0</v>
      </c>
      <c r="B18" s="4" t="s">
        <v>0</v>
      </c>
      <c r="C18" s="80"/>
      <c r="D18" s="7" t="s">
        <v>9</v>
      </c>
      <c r="E18" s="8">
        <v>19556410</v>
      </c>
      <c r="F18" s="8">
        <v>19251910</v>
      </c>
      <c r="G18" s="8">
        <v>19251910</v>
      </c>
      <c r="H18" s="7"/>
    </row>
    <row r="19" spans="1:10" ht="28.9" hidden="1" customHeight="1" x14ac:dyDescent="0.2">
      <c r="A19" s="3" t="s">
        <v>0</v>
      </c>
      <c r="B19" s="4" t="s">
        <v>0</v>
      </c>
      <c r="C19" s="80"/>
      <c r="D19" s="20" t="s">
        <v>105</v>
      </c>
      <c r="E19" s="8">
        <v>0</v>
      </c>
      <c r="F19" s="8">
        <v>0</v>
      </c>
      <c r="G19" s="8">
        <v>0</v>
      </c>
      <c r="H19" s="7"/>
    </row>
    <row r="20" spans="1:10" ht="14.45" hidden="1" customHeight="1" x14ac:dyDescent="0.2">
      <c r="A20" s="5" t="s">
        <v>0</v>
      </c>
      <c r="B20" s="6" t="s">
        <v>0</v>
      </c>
      <c r="C20" s="81"/>
      <c r="D20" s="9" t="s">
        <v>10</v>
      </c>
      <c r="E20" s="10">
        <f>SUM(E16:E19)</f>
        <v>19556410</v>
      </c>
      <c r="F20" s="10">
        <f>SUM(F16:F19)</f>
        <v>19251910</v>
      </c>
      <c r="G20" s="10">
        <f>SUM(G16:G19)</f>
        <v>19251910</v>
      </c>
      <c r="H20" s="9"/>
      <c r="I20" s="10">
        <f>SUM(I16:I19)</f>
        <v>0</v>
      </c>
    </row>
    <row r="21" spans="1:10" ht="39" hidden="1" customHeight="1" x14ac:dyDescent="0.2">
      <c r="A21" s="46" t="s">
        <v>13</v>
      </c>
      <c r="B21" s="12" t="s">
        <v>27</v>
      </c>
      <c r="C21" s="80" t="s">
        <v>98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10" ht="43.35" hidden="1" customHeight="1" x14ac:dyDescent="0.2">
      <c r="A22" s="3" t="s">
        <v>0</v>
      </c>
      <c r="B22" s="4"/>
      <c r="C22" s="80"/>
      <c r="D22" s="7" t="s">
        <v>8</v>
      </c>
      <c r="E22" s="8">
        <v>538904</v>
      </c>
      <c r="F22" s="8">
        <v>486088</v>
      </c>
      <c r="G22" s="8">
        <v>504808</v>
      </c>
      <c r="H22" s="7"/>
    </row>
    <row r="23" spans="1:10" ht="28.9" hidden="1" customHeight="1" x14ac:dyDescent="0.2">
      <c r="A23" s="3" t="s">
        <v>0</v>
      </c>
      <c r="B23" s="4" t="s">
        <v>0</v>
      </c>
      <c r="C23" s="8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10" ht="28.9" hidden="1" customHeight="1" x14ac:dyDescent="0.2">
      <c r="A24" s="3" t="s">
        <v>0</v>
      </c>
      <c r="B24" s="4" t="s">
        <v>0</v>
      </c>
      <c r="C24" s="80"/>
      <c r="D24" s="20" t="s">
        <v>105</v>
      </c>
      <c r="E24" s="8">
        <v>0</v>
      </c>
      <c r="F24" s="8">
        <v>0</v>
      </c>
      <c r="G24" s="8">
        <v>0</v>
      </c>
      <c r="H24" s="7"/>
    </row>
    <row r="25" spans="1:10" ht="14.45" hidden="1" customHeight="1" x14ac:dyDescent="0.2">
      <c r="A25" s="5" t="s">
        <v>0</v>
      </c>
      <c r="B25" s="6" t="s">
        <v>0</v>
      </c>
      <c r="C25" s="81"/>
      <c r="D25" s="9" t="s">
        <v>10</v>
      </c>
      <c r="E25" s="10">
        <f>SUM(E21:E24)</f>
        <v>538904</v>
      </c>
      <c r="F25" s="10">
        <f>SUM(F21:F24)</f>
        <v>486088</v>
      </c>
      <c r="G25" s="10">
        <f>SUM(G21:G24)</f>
        <v>504808</v>
      </c>
      <c r="H25" s="9"/>
      <c r="I25" s="10">
        <f>SUM(I21:I24)</f>
        <v>0</v>
      </c>
    </row>
    <row r="26" spans="1:10" ht="14.45" hidden="1" customHeight="1" x14ac:dyDescent="0.2">
      <c r="A26" s="82" t="s">
        <v>28</v>
      </c>
      <c r="B26" s="84" t="s">
        <v>29</v>
      </c>
      <c r="C26" s="87" t="s">
        <v>91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10" ht="14.45" hidden="1" customHeight="1" x14ac:dyDescent="0.2">
      <c r="A27" s="82"/>
      <c r="B27" s="85"/>
      <c r="C27" s="88"/>
      <c r="D27" s="7" t="s">
        <v>8</v>
      </c>
      <c r="E27" s="8">
        <v>0</v>
      </c>
      <c r="F27" s="8">
        <v>0</v>
      </c>
      <c r="G27" s="8">
        <v>0</v>
      </c>
      <c r="H27" s="7"/>
    </row>
    <row r="28" spans="1:10" ht="14.45" hidden="1" customHeight="1" x14ac:dyDescent="0.2">
      <c r="A28" s="82"/>
      <c r="B28" s="85"/>
      <c r="C28" s="88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10" ht="14.45" hidden="1" customHeight="1" x14ac:dyDescent="0.2">
      <c r="A29" s="82"/>
      <c r="B29" s="85"/>
      <c r="C29" s="88"/>
      <c r="D29" s="20" t="s">
        <v>105</v>
      </c>
      <c r="E29" s="8">
        <v>0</v>
      </c>
      <c r="F29" s="8">
        <v>0</v>
      </c>
      <c r="G29" s="8">
        <v>0</v>
      </c>
      <c r="H29" s="7"/>
    </row>
    <row r="30" spans="1:10" ht="14.45" hidden="1" customHeight="1" x14ac:dyDescent="0.2">
      <c r="A30" s="83"/>
      <c r="B30" s="86"/>
      <c r="C30" s="89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  <c r="I30" s="10">
        <f>SUM(I26:I29)</f>
        <v>0</v>
      </c>
    </row>
    <row r="31" spans="1:10" ht="14.45" hidden="1" customHeight="1" x14ac:dyDescent="0.2">
      <c r="A31" s="82" t="s">
        <v>30</v>
      </c>
      <c r="B31" s="84" t="s">
        <v>31</v>
      </c>
      <c r="C31" s="87" t="s">
        <v>92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10" ht="14.45" hidden="1" customHeight="1" x14ac:dyDescent="0.2">
      <c r="A32" s="82"/>
      <c r="B32" s="95"/>
      <c r="C32" s="88"/>
      <c r="D32" s="7" t="s">
        <v>8</v>
      </c>
      <c r="E32" s="8">
        <v>0</v>
      </c>
      <c r="F32" s="8">
        <v>0</v>
      </c>
      <c r="G32" s="8">
        <v>0</v>
      </c>
      <c r="H32" s="7"/>
      <c r="J32" s="25"/>
    </row>
    <row r="33" spans="1:10" ht="14.45" hidden="1" customHeight="1" x14ac:dyDescent="0.2">
      <c r="A33" s="82"/>
      <c r="B33" s="95"/>
      <c r="C33" s="88"/>
      <c r="D33" s="7" t="s">
        <v>9</v>
      </c>
      <c r="E33" s="8">
        <v>1815310</v>
      </c>
      <c r="F33" s="8">
        <v>1765310</v>
      </c>
      <c r="G33" s="8">
        <v>1765310</v>
      </c>
      <c r="H33" s="7"/>
      <c r="J33" s="25"/>
    </row>
    <row r="34" spans="1:10" ht="14.45" hidden="1" customHeight="1" x14ac:dyDescent="0.2">
      <c r="A34" s="82"/>
      <c r="B34" s="95"/>
      <c r="C34" s="88"/>
      <c r="D34" s="20" t="s">
        <v>105</v>
      </c>
      <c r="E34" s="8">
        <v>0</v>
      </c>
      <c r="F34" s="8">
        <v>0</v>
      </c>
      <c r="G34" s="8">
        <v>0</v>
      </c>
      <c r="H34" s="7"/>
      <c r="J34" s="25"/>
    </row>
    <row r="35" spans="1:10" ht="24" hidden="1" customHeight="1" x14ac:dyDescent="0.2">
      <c r="A35" s="83"/>
      <c r="B35" s="96"/>
      <c r="C35" s="89"/>
      <c r="D35" s="9" t="s">
        <v>10</v>
      </c>
      <c r="E35" s="10">
        <f>SUM(E31:E34)</f>
        <v>1815310</v>
      </c>
      <c r="F35" s="10">
        <f>SUM(F31:F34)</f>
        <v>1765310</v>
      </c>
      <c r="G35" s="10">
        <f>SUM(G31:G34)</f>
        <v>1765310</v>
      </c>
      <c r="H35" s="9"/>
      <c r="I35" s="10">
        <f>SUM(I31:I34)</f>
        <v>0</v>
      </c>
      <c r="J35" s="25"/>
    </row>
    <row r="36" spans="1:10" ht="14.45" hidden="1" customHeight="1" x14ac:dyDescent="0.2">
      <c r="A36" s="82" t="s">
        <v>32</v>
      </c>
      <c r="B36" s="84" t="s">
        <v>33</v>
      </c>
      <c r="C36" s="87" t="s">
        <v>95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10" ht="14.45" hidden="1" customHeight="1" x14ac:dyDescent="0.2">
      <c r="A37" s="82"/>
      <c r="B37" s="95"/>
      <c r="C37" s="10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10" ht="14.45" hidden="1" customHeight="1" x14ac:dyDescent="0.2">
      <c r="A38" s="82"/>
      <c r="B38" s="95"/>
      <c r="C38" s="100"/>
      <c r="D38" s="7" t="s">
        <v>9</v>
      </c>
      <c r="E38" s="8">
        <v>2160000</v>
      </c>
      <c r="F38" s="8">
        <v>2550900</v>
      </c>
      <c r="G38" s="8">
        <v>2660000</v>
      </c>
      <c r="H38" s="7"/>
    </row>
    <row r="39" spans="1:10" ht="14.45" hidden="1" customHeight="1" x14ac:dyDescent="0.2">
      <c r="A39" s="82"/>
      <c r="B39" s="95"/>
      <c r="C39" s="100"/>
      <c r="D39" s="20" t="s">
        <v>105</v>
      </c>
      <c r="E39" s="8">
        <v>0</v>
      </c>
      <c r="F39" s="8">
        <v>0</v>
      </c>
      <c r="G39" s="8">
        <v>0</v>
      </c>
      <c r="H39" s="7"/>
    </row>
    <row r="40" spans="1:10" ht="29.25" hidden="1" customHeight="1" x14ac:dyDescent="0.2">
      <c r="A40" s="83"/>
      <c r="B40" s="96"/>
      <c r="C40" s="101"/>
      <c r="D40" s="9" t="s">
        <v>10</v>
      </c>
      <c r="E40" s="10">
        <f>SUM(E36:E39)</f>
        <v>2160000</v>
      </c>
      <c r="F40" s="10">
        <f>SUM(F36:F39)</f>
        <v>2550900</v>
      </c>
      <c r="G40" s="10">
        <f>SUM(G36:G39)</f>
        <v>2660000</v>
      </c>
      <c r="H40" s="9"/>
      <c r="I40" s="10">
        <f>SUM(I36:I39)</f>
        <v>0</v>
      </c>
    </row>
    <row r="41" spans="1:10" ht="14.45" hidden="1" customHeight="1" x14ac:dyDescent="0.2">
      <c r="A41" s="82" t="s">
        <v>34</v>
      </c>
      <c r="B41" s="84" t="s">
        <v>35</v>
      </c>
      <c r="C41" s="87" t="s">
        <v>98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10" ht="14.45" hidden="1" customHeight="1" x14ac:dyDescent="0.2">
      <c r="A42" s="82"/>
      <c r="B42" s="95"/>
      <c r="C42" s="88"/>
      <c r="D42" s="7" t="s">
        <v>8</v>
      </c>
      <c r="E42" s="8">
        <v>0</v>
      </c>
      <c r="F42" s="8">
        <v>0</v>
      </c>
      <c r="G42" s="8">
        <v>0</v>
      </c>
      <c r="H42" s="7"/>
    </row>
    <row r="43" spans="1:10" ht="14.45" hidden="1" customHeight="1" x14ac:dyDescent="0.2">
      <c r="A43" s="82"/>
      <c r="B43" s="95"/>
      <c r="C43" s="88"/>
      <c r="D43" s="7" t="s">
        <v>9</v>
      </c>
      <c r="E43" s="8">
        <v>610000</v>
      </c>
      <c r="F43" s="8">
        <v>310000</v>
      </c>
      <c r="G43" s="8">
        <v>310000</v>
      </c>
      <c r="H43" s="7"/>
    </row>
    <row r="44" spans="1:10" ht="14.45" hidden="1" customHeight="1" x14ac:dyDescent="0.2">
      <c r="A44" s="82"/>
      <c r="B44" s="95"/>
      <c r="C44" s="88"/>
      <c r="D44" s="20" t="s">
        <v>105</v>
      </c>
      <c r="E44" s="8">
        <v>0</v>
      </c>
      <c r="F44" s="8">
        <v>0</v>
      </c>
      <c r="G44" s="8">
        <v>0</v>
      </c>
      <c r="H44" s="7"/>
    </row>
    <row r="45" spans="1:10" ht="14.45" hidden="1" customHeight="1" x14ac:dyDescent="0.2">
      <c r="A45" s="83"/>
      <c r="B45" s="96"/>
      <c r="C45" s="89"/>
      <c r="D45" s="9" t="s">
        <v>10</v>
      </c>
      <c r="E45" s="10">
        <f>SUM(E41:E44)</f>
        <v>610000</v>
      </c>
      <c r="F45" s="10">
        <f>SUM(F41:F44)</f>
        <v>310000</v>
      </c>
      <c r="G45" s="10">
        <f>SUM(G41:G44)</f>
        <v>310000</v>
      </c>
      <c r="H45" s="9"/>
      <c r="I45" s="10">
        <f>SUM(I41:I44)</f>
        <v>0</v>
      </c>
    </row>
    <row r="46" spans="1:10" ht="59.25" hidden="1" customHeight="1" x14ac:dyDescent="0.2">
      <c r="A46" s="46" t="s">
        <v>14</v>
      </c>
      <c r="B46" s="43" t="s">
        <v>36</v>
      </c>
      <c r="C46" s="80"/>
      <c r="D46" s="7" t="s">
        <v>7</v>
      </c>
      <c r="E46" s="8">
        <f t="shared" ref="E46:G49" si="3">E51+E56</f>
        <v>0</v>
      </c>
      <c r="F46" s="8">
        <f t="shared" si="3"/>
        <v>0</v>
      </c>
      <c r="G46" s="8">
        <f t="shared" si="3"/>
        <v>0</v>
      </c>
      <c r="H46" s="7"/>
    </row>
    <row r="47" spans="1:10" ht="43.35" hidden="1" customHeight="1" x14ac:dyDescent="0.2">
      <c r="A47" s="3" t="s">
        <v>0</v>
      </c>
      <c r="B47" s="4" t="s">
        <v>0</v>
      </c>
      <c r="C47" s="80"/>
      <c r="D47" s="7" t="s">
        <v>8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7"/>
    </row>
    <row r="48" spans="1:10" ht="28.9" hidden="1" customHeight="1" x14ac:dyDescent="0.2">
      <c r="A48" s="3" t="s">
        <v>0</v>
      </c>
      <c r="B48" s="4" t="s">
        <v>0</v>
      </c>
      <c r="C48" s="80"/>
      <c r="D48" s="7" t="s">
        <v>9</v>
      </c>
      <c r="E48" s="8">
        <f t="shared" si="3"/>
        <v>115000</v>
      </c>
      <c r="F48" s="8">
        <f t="shared" si="3"/>
        <v>115000</v>
      </c>
      <c r="G48" s="8">
        <f t="shared" si="3"/>
        <v>115000</v>
      </c>
      <c r="H48" s="7"/>
    </row>
    <row r="49" spans="1:9" ht="28.9" hidden="1" customHeight="1" x14ac:dyDescent="0.2">
      <c r="A49" s="3" t="s">
        <v>0</v>
      </c>
      <c r="B49" s="4" t="s">
        <v>0</v>
      </c>
      <c r="C49" s="80"/>
      <c r="D49" s="20" t="s">
        <v>105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7"/>
    </row>
    <row r="50" spans="1:9" ht="14.45" hidden="1" customHeight="1" x14ac:dyDescent="0.2">
      <c r="A50" s="5" t="s">
        <v>0</v>
      </c>
      <c r="B50" s="6" t="s">
        <v>0</v>
      </c>
      <c r="C50" s="81"/>
      <c r="D50" s="18" t="s">
        <v>10</v>
      </c>
      <c r="E50" s="19">
        <f>SUM(E46:E49)</f>
        <v>115000</v>
      </c>
      <c r="F50" s="19">
        <f>SUM(F46:F49)</f>
        <v>115000</v>
      </c>
      <c r="G50" s="19">
        <f>SUM(G46:G49)</f>
        <v>115000</v>
      </c>
      <c r="H50" s="18"/>
      <c r="I50" s="19">
        <f>SUM(I46:I49)</f>
        <v>0</v>
      </c>
    </row>
    <row r="51" spans="1:9" ht="57" hidden="1" customHeight="1" x14ac:dyDescent="0.2">
      <c r="A51" s="46" t="s">
        <v>15</v>
      </c>
      <c r="B51" s="97" t="s">
        <v>37</v>
      </c>
      <c r="C51" s="80" t="s">
        <v>98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9" ht="43.35" hidden="1" customHeight="1" x14ac:dyDescent="0.2">
      <c r="A52" s="3" t="s">
        <v>0</v>
      </c>
      <c r="B52" s="98"/>
      <c r="C52" s="8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9" ht="28.9" hidden="1" customHeight="1" x14ac:dyDescent="0.2">
      <c r="A53" s="3" t="s">
        <v>0</v>
      </c>
      <c r="B53" s="98"/>
      <c r="C53" s="80"/>
      <c r="D53" s="7" t="s">
        <v>9</v>
      </c>
      <c r="E53" s="8">
        <v>115000</v>
      </c>
      <c r="F53" s="8">
        <v>115000</v>
      </c>
      <c r="G53" s="8">
        <v>115000</v>
      </c>
      <c r="H53" s="7"/>
    </row>
    <row r="54" spans="1:9" ht="28.9" hidden="1" customHeight="1" x14ac:dyDescent="0.2">
      <c r="A54" s="3" t="s">
        <v>0</v>
      </c>
      <c r="B54" s="98"/>
      <c r="C54" s="80"/>
      <c r="D54" s="20" t="s">
        <v>105</v>
      </c>
      <c r="E54" s="8">
        <v>0</v>
      </c>
      <c r="F54" s="8">
        <v>0</v>
      </c>
      <c r="G54" s="8">
        <v>0</v>
      </c>
      <c r="H54" s="7"/>
    </row>
    <row r="55" spans="1:9" ht="14.45" hidden="1" customHeight="1" x14ac:dyDescent="0.2">
      <c r="A55" s="5" t="s">
        <v>0</v>
      </c>
      <c r="B55" s="99"/>
      <c r="C55" s="81"/>
      <c r="D55" s="9" t="s">
        <v>10</v>
      </c>
      <c r="E55" s="10">
        <f>SUM(E51:E54)</f>
        <v>115000</v>
      </c>
      <c r="F55" s="10">
        <f>SUM(F51:F54)</f>
        <v>115000</v>
      </c>
      <c r="G55" s="10">
        <f>SUM(G51:G54)</f>
        <v>115000</v>
      </c>
      <c r="H55" s="9"/>
      <c r="I55" s="10">
        <f>SUM(I51:I54)</f>
        <v>0</v>
      </c>
    </row>
    <row r="56" spans="1:9" ht="57.6" hidden="1" customHeight="1" x14ac:dyDescent="0.2">
      <c r="A56" s="102" t="s">
        <v>16</v>
      </c>
      <c r="B56" s="105" t="s">
        <v>18</v>
      </c>
      <c r="C56" s="80" t="s">
        <v>17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9" ht="43.35" hidden="1" customHeight="1" x14ac:dyDescent="0.2">
      <c r="A57" s="103"/>
      <c r="B57" s="98"/>
      <c r="C57" s="80"/>
      <c r="D57" s="7" t="s">
        <v>8</v>
      </c>
      <c r="E57" s="8">
        <v>0</v>
      </c>
      <c r="F57" s="8">
        <v>0</v>
      </c>
      <c r="G57" s="8">
        <v>0</v>
      </c>
      <c r="H57" s="7"/>
    </row>
    <row r="58" spans="1:9" ht="28.9" hidden="1" customHeight="1" x14ac:dyDescent="0.2">
      <c r="A58" s="103"/>
      <c r="B58" s="98"/>
      <c r="C58" s="80"/>
      <c r="D58" s="7" t="s">
        <v>9</v>
      </c>
      <c r="E58" s="8">
        <v>0</v>
      </c>
      <c r="F58" s="8">
        <v>0</v>
      </c>
      <c r="G58" s="8">
        <v>0</v>
      </c>
      <c r="H58" s="7"/>
    </row>
    <row r="59" spans="1:9" ht="28.9" hidden="1" customHeight="1" x14ac:dyDescent="0.2">
      <c r="A59" s="103"/>
      <c r="B59" s="98"/>
      <c r="C59" s="80"/>
      <c r="D59" s="20" t="s">
        <v>105</v>
      </c>
      <c r="E59" s="8">
        <v>0</v>
      </c>
      <c r="F59" s="8">
        <v>0</v>
      </c>
      <c r="G59" s="8">
        <v>0</v>
      </c>
      <c r="H59" s="7"/>
    </row>
    <row r="60" spans="1:9" ht="14.45" hidden="1" customHeight="1" x14ac:dyDescent="0.2">
      <c r="A60" s="104"/>
      <c r="B60" s="99"/>
      <c r="C60" s="81"/>
      <c r="D60" s="9" t="s">
        <v>10</v>
      </c>
      <c r="E60" s="10">
        <f>SUM(E56:E59)</f>
        <v>0</v>
      </c>
      <c r="F60" s="10">
        <f>SUM(F56:F59)</f>
        <v>0</v>
      </c>
      <c r="G60" s="10">
        <f>SUM(G56:G59)</f>
        <v>0</v>
      </c>
      <c r="H60" s="9"/>
      <c r="I60" s="10">
        <f>SUM(I56:I59)</f>
        <v>0</v>
      </c>
    </row>
    <row r="61" spans="1:9" ht="38.25" hidden="1" x14ac:dyDescent="0.2">
      <c r="A61" s="44" t="s">
        <v>38</v>
      </c>
      <c r="B61" s="97" t="s">
        <v>40</v>
      </c>
      <c r="C61" s="80"/>
      <c r="D61" s="7" t="s">
        <v>7</v>
      </c>
      <c r="E61" s="8">
        <f t="shared" ref="E61:G64" si="4">E66+E71</f>
        <v>781740</v>
      </c>
      <c r="F61" s="8">
        <f t="shared" si="4"/>
        <v>781740</v>
      </c>
      <c r="G61" s="8">
        <f t="shared" si="4"/>
        <v>781740</v>
      </c>
      <c r="H61" s="7"/>
    </row>
    <row r="62" spans="1:9" ht="38.25" hidden="1" x14ac:dyDescent="0.2">
      <c r="A62" s="3" t="s">
        <v>0</v>
      </c>
      <c r="B62" s="98"/>
      <c r="C62" s="80"/>
      <c r="D62" s="7" t="s">
        <v>8</v>
      </c>
      <c r="E62" s="8">
        <f t="shared" si="4"/>
        <v>0</v>
      </c>
      <c r="F62" s="8">
        <f t="shared" si="4"/>
        <v>0</v>
      </c>
      <c r="G62" s="8">
        <f t="shared" si="4"/>
        <v>0</v>
      </c>
      <c r="H62" s="7"/>
    </row>
    <row r="63" spans="1:9" ht="25.5" hidden="1" x14ac:dyDescent="0.2">
      <c r="A63" s="3" t="s">
        <v>0</v>
      </c>
      <c r="B63" s="98"/>
      <c r="C63" s="80"/>
      <c r="D63" s="7" t="s">
        <v>9</v>
      </c>
      <c r="E63" s="8">
        <f t="shared" si="4"/>
        <v>80000</v>
      </c>
      <c r="F63" s="8">
        <f t="shared" si="4"/>
        <v>80000</v>
      </c>
      <c r="G63" s="8">
        <f t="shared" si="4"/>
        <v>80000</v>
      </c>
      <c r="H63" s="7"/>
    </row>
    <row r="64" spans="1:9" ht="51" hidden="1" x14ac:dyDescent="0.2">
      <c r="A64" s="3" t="s">
        <v>0</v>
      </c>
      <c r="B64" s="98"/>
      <c r="C64" s="80"/>
      <c r="D64" s="20" t="s">
        <v>105</v>
      </c>
      <c r="E64" s="8">
        <f t="shared" si="4"/>
        <v>0</v>
      </c>
      <c r="F64" s="8">
        <f t="shared" si="4"/>
        <v>0</v>
      </c>
      <c r="G64" s="8">
        <f t="shared" si="4"/>
        <v>0</v>
      </c>
      <c r="H64" s="7"/>
    </row>
    <row r="65" spans="1:9" hidden="1" x14ac:dyDescent="0.2">
      <c r="A65" s="5" t="s">
        <v>0</v>
      </c>
      <c r="B65" s="99"/>
      <c r="C65" s="81"/>
      <c r="D65" s="18" t="s">
        <v>10</v>
      </c>
      <c r="E65" s="19">
        <f>SUM(E61:E64)</f>
        <v>861740</v>
      </c>
      <c r="F65" s="19">
        <f>SUM(F61:F64)</f>
        <v>861740</v>
      </c>
      <c r="G65" s="19">
        <f>SUM(G61:G64)</f>
        <v>861740</v>
      </c>
      <c r="H65" s="18"/>
      <c r="I65" s="19">
        <f>SUM(I61:I64)</f>
        <v>0</v>
      </c>
    </row>
    <row r="66" spans="1:9" ht="38.25" hidden="1" x14ac:dyDescent="0.2">
      <c r="A66" s="44" t="s">
        <v>39</v>
      </c>
      <c r="B66" s="97" t="s">
        <v>41</v>
      </c>
      <c r="C66" s="80" t="s">
        <v>93</v>
      </c>
      <c r="D66" s="7" t="s">
        <v>7</v>
      </c>
      <c r="E66" s="8">
        <v>781740</v>
      </c>
      <c r="F66" s="8">
        <v>781740</v>
      </c>
      <c r="G66" s="8">
        <v>781740</v>
      </c>
      <c r="H66" s="7"/>
    </row>
    <row r="67" spans="1:9" ht="38.25" hidden="1" x14ac:dyDescent="0.2">
      <c r="A67" s="3" t="s">
        <v>0</v>
      </c>
      <c r="B67" s="98"/>
      <c r="C67" s="80"/>
      <c r="D67" s="7" t="s">
        <v>8</v>
      </c>
      <c r="E67" s="8">
        <v>0</v>
      </c>
      <c r="F67" s="8">
        <v>0</v>
      </c>
      <c r="G67" s="8">
        <v>0</v>
      </c>
      <c r="H67" s="7"/>
    </row>
    <row r="68" spans="1:9" ht="25.5" hidden="1" x14ac:dyDescent="0.2">
      <c r="A68" s="3" t="s">
        <v>0</v>
      </c>
      <c r="B68" s="98"/>
      <c r="C68" s="80"/>
      <c r="D68" s="7" t="s">
        <v>9</v>
      </c>
      <c r="E68" s="8">
        <v>80000</v>
      </c>
      <c r="F68" s="8">
        <v>80000</v>
      </c>
      <c r="G68" s="8">
        <v>80000</v>
      </c>
      <c r="H68" s="7"/>
    </row>
    <row r="69" spans="1:9" ht="51" hidden="1" x14ac:dyDescent="0.2">
      <c r="A69" s="3" t="s">
        <v>0</v>
      </c>
      <c r="B69" s="98"/>
      <c r="C69" s="80"/>
      <c r="D69" s="20" t="s">
        <v>105</v>
      </c>
      <c r="E69" s="8">
        <v>0</v>
      </c>
      <c r="F69" s="8">
        <v>0</v>
      </c>
      <c r="G69" s="8">
        <v>0</v>
      </c>
      <c r="H69" s="7"/>
    </row>
    <row r="70" spans="1:9" hidden="1" x14ac:dyDescent="0.2">
      <c r="A70" s="5" t="s">
        <v>0</v>
      </c>
      <c r="B70" s="99"/>
      <c r="C70" s="81"/>
      <c r="D70" s="9" t="s">
        <v>10</v>
      </c>
      <c r="E70" s="10">
        <f>SUM(E66:E69)</f>
        <v>861740</v>
      </c>
      <c r="F70" s="10">
        <f>SUM(F66:F69)</f>
        <v>861740</v>
      </c>
      <c r="G70" s="10">
        <f>SUM(G66:G69)</f>
        <v>861740</v>
      </c>
      <c r="H70" s="9"/>
      <c r="I70" s="10">
        <f>SUM(I66:I69)</f>
        <v>0</v>
      </c>
    </row>
    <row r="71" spans="1:9" ht="38.25" hidden="1" x14ac:dyDescent="0.2">
      <c r="A71" s="102"/>
      <c r="B71" s="105" t="s">
        <v>18</v>
      </c>
      <c r="C71" s="80" t="s">
        <v>17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9" ht="38.25" hidden="1" x14ac:dyDescent="0.2">
      <c r="A72" s="103"/>
      <c r="B72" s="98"/>
      <c r="C72" s="8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9" ht="25.5" hidden="1" x14ac:dyDescent="0.2">
      <c r="A73" s="103"/>
      <c r="B73" s="98"/>
      <c r="C73" s="80"/>
      <c r="D73" s="7" t="s">
        <v>9</v>
      </c>
      <c r="E73" s="8">
        <v>0</v>
      </c>
      <c r="F73" s="8">
        <v>0</v>
      </c>
      <c r="G73" s="8">
        <v>0</v>
      </c>
      <c r="H73" s="7"/>
    </row>
    <row r="74" spans="1:9" ht="51" hidden="1" x14ac:dyDescent="0.2">
      <c r="A74" s="103"/>
      <c r="B74" s="98"/>
      <c r="C74" s="80"/>
      <c r="D74" s="20" t="s">
        <v>105</v>
      </c>
      <c r="E74" s="8">
        <v>0</v>
      </c>
      <c r="F74" s="8">
        <v>0</v>
      </c>
      <c r="G74" s="8">
        <v>0</v>
      </c>
      <c r="H74" s="7"/>
    </row>
    <row r="75" spans="1:9" hidden="1" x14ac:dyDescent="0.2">
      <c r="A75" s="104"/>
      <c r="B75" s="99"/>
      <c r="C75" s="81"/>
      <c r="D75" s="9" t="s">
        <v>10</v>
      </c>
      <c r="E75" s="10">
        <f>SUM(E71:E74)</f>
        <v>0</v>
      </c>
      <c r="F75" s="10">
        <f>SUM(F71:F74)</f>
        <v>0</v>
      </c>
      <c r="G75" s="10">
        <f>SUM(G71:G74)</f>
        <v>0</v>
      </c>
      <c r="H75" s="9"/>
      <c r="I75" s="10">
        <f>SUM(I71:I74)</f>
        <v>0</v>
      </c>
    </row>
    <row r="76" spans="1:9" ht="38.25" hidden="1" x14ac:dyDescent="0.2">
      <c r="A76" s="44" t="s">
        <v>42</v>
      </c>
      <c r="B76" s="97" t="s">
        <v>44</v>
      </c>
      <c r="C76" s="80"/>
      <c r="D76" s="7" t="s">
        <v>7</v>
      </c>
      <c r="E76" s="8">
        <f t="shared" ref="E76:G79" si="5">E81</f>
        <v>0</v>
      </c>
      <c r="F76" s="8">
        <f t="shared" si="5"/>
        <v>0</v>
      </c>
      <c r="G76" s="8">
        <f t="shared" si="5"/>
        <v>0</v>
      </c>
      <c r="H76" s="7"/>
    </row>
    <row r="77" spans="1:9" ht="38.25" hidden="1" x14ac:dyDescent="0.2">
      <c r="A77" s="3" t="s">
        <v>0</v>
      </c>
      <c r="B77" s="98"/>
      <c r="C77" s="80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9" ht="25.5" hidden="1" x14ac:dyDescent="0.2">
      <c r="A78" s="3" t="s">
        <v>0</v>
      </c>
      <c r="B78" s="98"/>
      <c r="C78" s="80"/>
      <c r="D78" s="7" t="s">
        <v>9</v>
      </c>
      <c r="E78" s="8">
        <f t="shared" si="5"/>
        <v>2161100</v>
      </c>
      <c r="F78" s="8">
        <f t="shared" si="5"/>
        <v>1997002</v>
      </c>
      <c r="G78" s="8">
        <f t="shared" si="5"/>
        <v>1997002</v>
      </c>
      <c r="H78" s="7"/>
    </row>
    <row r="79" spans="1:9" ht="51" hidden="1" x14ac:dyDescent="0.2">
      <c r="A79" s="3" t="s">
        <v>0</v>
      </c>
      <c r="B79" s="98"/>
      <c r="C79" s="80"/>
      <c r="D79" s="20" t="s">
        <v>105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9" hidden="1" x14ac:dyDescent="0.2">
      <c r="A80" s="5" t="s">
        <v>0</v>
      </c>
      <c r="B80" s="99"/>
      <c r="C80" s="81"/>
      <c r="D80" s="18" t="s">
        <v>10</v>
      </c>
      <c r="E80" s="19">
        <f>SUM(E76:E79)</f>
        <v>2161100</v>
      </c>
      <c r="F80" s="19">
        <f>SUM(F76:F79)</f>
        <v>1997002</v>
      </c>
      <c r="G80" s="19">
        <f>SUM(G76:G79)</f>
        <v>1997002</v>
      </c>
      <c r="H80" s="18"/>
      <c r="I80" s="19">
        <f>SUM(I76:I79)</f>
        <v>0</v>
      </c>
    </row>
    <row r="81" spans="1:10" ht="38.25" hidden="1" x14ac:dyDescent="0.2">
      <c r="A81" s="44" t="s">
        <v>43</v>
      </c>
      <c r="B81" s="97" t="s">
        <v>45</v>
      </c>
      <c r="C81" s="80" t="s">
        <v>94</v>
      </c>
      <c r="D81" s="7" t="s">
        <v>7</v>
      </c>
      <c r="E81" s="8"/>
      <c r="F81" s="8"/>
      <c r="G81" s="8"/>
      <c r="H81" s="7"/>
    </row>
    <row r="82" spans="1:10" ht="38.25" hidden="1" x14ac:dyDescent="0.2">
      <c r="A82" s="3" t="s">
        <v>0</v>
      </c>
      <c r="B82" s="98"/>
      <c r="C82" s="8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10" ht="25.5" hidden="1" x14ac:dyDescent="0.2">
      <c r="A83" s="3" t="s">
        <v>0</v>
      </c>
      <c r="B83" s="98"/>
      <c r="C83" s="80"/>
      <c r="D83" s="7" t="s">
        <v>9</v>
      </c>
      <c r="E83" s="8">
        <v>2161100</v>
      </c>
      <c r="F83" s="8">
        <v>1997002</v>
      </c>
      <c r="G83" s="8">
        <v>1997002</v>
      </c>
      <c r="H83" s="7"/>
      <c r="J83" s="25"/>
    </row>
    <row r="84" spans="1:10" ht="51" hidden="1" x14ac:dyDescent="0.2">
      <c r="A84" s="3" t="s">
        <v>0</v>
      </c>
      <c r="B84" s="98"/>
      <c r="C84" s="80"/>
      <c r="D84" s="20" t="s">
        <v>105</v>
      </c>
      <c r="E84" s="8">
        <v>0</v>
      </c>
      <c r="F84" s="8">
        <v>0</v>
      </c>
      <c r="G84" s="8">
        <v>0</v>
      </c>
      <c r="H84" s="7"/>
      <c r="J84" s="25"/>
    </row>
    <row r="85" spans="1:10" hidden="1" x14ac:dyDescent="0.2">
      <c r="A85" s="5" t="s">
        <v>0</v>
      </c>
      <c r="B85" s="99"/>
      <c r="C85" s="81"/>
      <c r="D85" s="9" t="s">
        <v>10</v>
      </c>
      <c r="E85" s="10">
        <f>SUM(E81:E84)</f>
        <v>2161100</v>
      </c>
      <c r="F85" s="10">
        <f>SUM(F81:F84)</f>
        <v>1997002</v>
      </c>
      <c r="G85" s="10">
        <f>SUM(G81:G84)</f>
        <v>1997002</v>
      </c>
      <c r="H85" s="9"/>
      <c r="I85" s="10">
        <f>SUM(I81:I84)</f>
        <v>0</v>
      </c>
    </row>
    <row r="86" spans="1:10" ht="38.25" hidden="1" x14ac:dyDescent="0.2">
      <c r="A86" s="44" t="s">
        <v>46</v>
      </c>
      <c r="B86" s="97" t="s">
        <v>48</v>
      </c>
      <c r="C86" s="80"/>
      <c r="D86" s="7" t="s">
        <v>7</v>
      </c>
      <c r="E86" s="8">
        <f>E91+E96+E101+E106+E111+E116+E121+E126+E131</f>
        <v>206494.2</v>
      </c>
      <c r="F86" s="8">
        <f t="shared" ref="E86:G89" si="6">F91+F96+F101+F106+F111+F116+F121+F126</f>
        <v>206494.2</v>
      </c>
      <c r="G86" s="8">
        <f t="shared" si="6"/>
        <v>206494.2</v>
      </c>
      <c r="H86" s="7"/>
      <c r="I86" s="8">
        <f t="shared" ref="I86:I89" si="7">I91+I96+I101+I106+I111+I116+I121+I126</f>
        <v>0</v>
      </c>
    </row>
    <row r="87" spans="1:10" ht="38.25" hidden="1" x14ac:dyDescent="0.2">
      <c r="A87" s="3" t="s">
        <v>0</v>
      </c>
      <c r="B87" s="98"/>
      <c r="C87" s="80"/>
      <c r="D87" s="7" t="s">
        <v>8</v>
      </c>
      <c r="E87" s="8">
        <f t="shared" si="6"/>
        <v>0</v>
      </c>
      <c r="F87" s="8">
        <f t="shared" si="6"/>
        <v>0</v>
      </c>
      <c r="G87" s="8">
        <f t="shared" si="6"/>
        <v>0</v>
      </c>
      <c r="H87" s="7"/>
      <c r="I87" s="8">
        <f t="shared" si="7"/>
        <v>0</v>
      </c>
    </row>
    <row r="88" spans="1:10" ht="25.5" hidden="1" x14ac:dyDescent="0.2">
      <c r="A88" s="3" t="s">
        <v>0</v>
      </c>
      <c r="B88" s="98"/>
      <c r="C88" s="80"/>
      <c r="D88" s="7" t="s">
        <v>9</v>
      </c>
      <c r="E88" s="8">
        <f>E93+E98+E103+E108+E113+E118+E123+E128+E133</f>
        <v>7875604.0800000001</v>
      </c>
      <c r="F88" s="8">
        <f t="shared" si="6"/>
        <v>5521200</v>
      </c>
      <c r="G88" s="8">
        <f t="shared" si="6"/>
        <v>5396200</v>
      </c>
      <c r="H88" s="7"/>
      <c r="I88" s="8">
        <f>I93+I98+I103+I108+I113+I118+I123+I128+I133</f>
        <v>30000</v>
      </c>
    </row>
    <row r="89" spans="1:10" ht="51" hidden="1" x14ac:dyDescent="0.2">
      <c r="A89" s="3" t="s">
        <v>0</v>
      </c>
      <c r="B89" s="98"/>
      <c r="C89" s="80"/>
      <c r="D89" s="20" t="s">
        <v>105</v>
      </c>
      <c r="E89" s="8">
        <f t="shared" si="6"/>
        <v>0</v>
      </c>
      <c r="F89" s="8">
        <f t="shared" si="6"/>
        <v>0</v>
      </c>
      <c r="G89" s="8">
        <f t="shared" si="6"/>
        <v>0</v>
      </c>
      <c r="H89" s="7"/>
      <c r="I89" s="8">
        <f t="shared" si="7"/>
        <v>0</v>
      </c>
    </row>
    <row r="90" spans="1:10" hidden="1" x14ac:dyDescent="0.2">
      <c r="A90" s="5" t="s">
        <v>0</v>
      </c>
      <c r="B90" s="99"/>
      <c r="C90" s="81"/>
      <c r="D90" s="18" t="s">
        <v>10</v>
      </c>
      <c r="E90" s="19">
        <f>SUM(E86:E89)</f>
        <v>8082098.2800000003</v>
      </c>
      <c r="F90" s="19">
        <f>SUM(F86:F89)</f>
        <v>5727694.2000000002</v>
      </c>
      <c r="G90" s="19">
        <f>SUM(G86:G89)</f>
        <v>5602694.2000000002</v>
      </c>
      <c r="H90" s="18"/>
      <c r="I90" s="19">
        <f>SUM(I86:I89)</f>
        <v>30000</v>
      </c>
    </row>
    <row r="91" spans="1:10" ht="38.25" hidden="1" x14ac:dyDescent="0.2">
      <c r="A91" s="44" t="s">
        <v>47</v>
      </c>
      <c r="B91" s="97" t="s">
        <v>49</v>
      </c>
      <c r="C91" s="80" t="s">
        <v>98</v>
      </c>
      <c r="D91" s="7" t="s">
        <v>7</v>
      </c>
      <c r="E91" s="8"/>
      <c r="F91" s="8"/>
      <c r="G91" s="8"/>
      <c r="H91" s="7"/>
    </row>
    <row r="92" spans="1:10" ht="38.25" hidden="1" x14ac:dyDescent="0.2">
      <c r="A92" s="3" t="s">
        <v>0</v>
      </c>
      <c r="B92" s="98"/>
      <c r="C92" s="8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10" ht="25.5" hidden="1" x14ac:dyDescent="0.2">
      <c r="A93" s="3" t="s">
        <v>0</v>
      </c>
      <c r="B93" s="98"/>
      <c r="C93" s="80"/>
      <c r="D93" s="7" t="s">
        <v>9</v>
      </c>
      <c r="E93" s="8">
        <v>50000</v>
      </c>
      <c r="F93" s="8">
        <v>50000</v>
      </c>
      <c r="G93" s="8">
        <v>50000</v>
      </c>
      <c r="H93" s="7"/>
    </row>
    <row r="94" spans="1:10" ht="51" hidden="1" x14ac:dyDescent="0.2">
      <c r="A94" s="3" t="s">
        <v>0</v>
      </c>
      <c r="B94" s="98"/>
      <c r="C94" s="80"/>
      <c r="D94" s="20" t="s">
        <v>105</v>
      </c>
      <c r="E94" s="8">
        <v>0</v>
      </c>
      <c r="F94" s="8">
        <v>0</v>
      </c>
      <c r="G94" s="8">
        <v>0</v>
      </c>
      <c r="H94" s="7"/>
    </row>
    <row r="95" spans="1:10" hidden="1" x14ac:dyDescent="0.2">
      <c r="A95" s="5" t="s">
        <v>0</v>
      </c>
      <c r="B95" s="99"/>
      <c r="C95" s="81"/>
      <c r="D95" s="9" t="s">
        <v>10</v>
      </c>
      <c r="E95" s="10">
        <f>SUM(E91:E94)</f>
        <v>50000</v>
      </c>
      <c r="F95" s="10">
        <f>SUM(F91:F94)</f>
        <v>50000</v>
      </c>
      <c r="G95" s="10">
        <f>SUM(G91:G94)</f>
        <v>50000</v>
      </c>
      <c r="H95" s="9"/>
      <c r="I95" s="10">
        <f>SUM(I91:I94)</f>
        <v>0</v>
      </c>
    </row>
    <row r="96" spans="1:10" ht="38.25" hidden="1" x14ac:dyDescent="0.2">
      <c r="A96" s="106" t="s">
        <v>50</v>
      </c>
      <c r="B96" s="97" t="s">
        <v>51</v>
      </c>
      <c r="C96" s="80" t="s">
        <v>98</v>
      </c>
      <c r="D96" s="7" t="s">
        <v>7</v>
      </c>
      <c r="E96" s="8">
        <v>50186.2</v>
      </c>
      <c r="F96" s="8">
        <v>50186.2</v>
      </c>
      <c r="G96" s="8">
        <v>50186.2</v>
      </c>
      <c r="H96" s="7"/>
    </row>
    <row r="97" spans="1:9" ht="38.25" hidden="1" x14ac:dyDescent="0.2">
      <c r="A97" s="103"/>
      <c r="B97" s="98"/>
      <c r="C97" s="8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9" ht="25.5" hidden="1" x14ac:dyDescent="0.2">
      <c r="A98" s="103"/>
      <c r="B98" s="98"/>
      <c r="C98" s="8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9" ht="51" hidden="1" x14ac:dyDescent="0.2">
      <c r="A99" s="103"/>
      <c r="B99" s="98"/>
      <c r="C99" s="80"/>
      <c r="D99" s="20" t="s">
        <v>105</v>
      </c>
      <c r="E99" s="8">
        <v>0</v>
      </c>
      <c r="F99" s="8">
        <v>0</v>
      </c>
      <c r="G99" s="8">
        <v>0</v>
      </c>
      <c r="H99" s="7"/>
    </row>
    <row r="100" spans="1:9" hidden="1" x14ac:dyDescent="0.2">
      <c r="A100" s="104"/>
      <c r="B100" s="99"/>
      <c r="C100" s="81"/>
      <c r="D100" s="9" t="s">
        <v>10</v>
      </c>
      <c r="E100" s="10">
        <f>SUM(E96:E99)</f>
        <v>50186.2</v>
      </c>
      <c r="F100" s="10">
        <f>SUM(F96:F99)</f>
        <v>50186.2</v>
      </c>
      <c r="G100" s="10">
        <f>SUM(G96:G99)</f>
        <v>50186.2</v>
      </c>
      <c r="H100" s="9"/>
      <c r="I100" s="10">
        <f>SUM(I96:I99)</f>
        <v>0</v>
      </c>
    </row>
    <row r="101" spans="1:9" ht="38.25" hidden="1" x14ac:dyDescent="0.2">
      <c r="A101" s="106" t="s">
        <v>52</v>
      </c>
      <c r="B101" s="97" t="s">
        <v>53</v>
      </c>
      <c r="C101" s="80" t="s">
        <v>96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9" ht="38.25" hidden="1" x14ac:dyDescent="0.2">
      <c r="A102" s="103"/>
      <c r="B102" s="98"/>
      <c r="C102" s="8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9" ht="25.5" hidden="1" x14ac:dyDescent="0.2">
      <c r="A103" s="103"/>
      <c r="B103" s="98"/>
      <c r="C103" s="80"/>
      <c r="D103" s="7" t="s">
        <v>9</v>
      </c>
      <c r="E103" s="8">
        <v>121200</v>
      </c>
      <c r="F103" s="8">
        <v>121200</v>
      </c>
      <c r="G103" s="8">
        <v>121200</v>
      </c>
      <c r="H103" s="7"/>
    </row>
    <row r="104" spans="1:9" ht="51" hidden="1" x14ac:dyDescent="0.2">
      <c r="A104" s="103"/>
      <c r="B104" s="98"/>
      <c r="C104" s="80"/>
      <c r="D104" s="20" t="s">
        <v>105</v>
      </c>
      <c r="E104" s="8">
        <v>0</v>
      </c>
      <c r="F104" s="8">
        <v>0</v>
      </c>
      <c r="G104" s="8">
        <v>0</v>
      </c>
      <c r="H104" s="7"/>
    </row>
    <row r="105" spans="1:9" hidden="1" x14ac:dyDescent="0.2">
      <c r="A105" s="104"/>
      <c r="B105" s="99"/>
      <c r="C105" s="81"/>
      <c r="D105" s="9" t="s">
        <v>10</v>
      </c>
      <c r="E105" s="10">
        <f>SUM(E101:E104)</f>
        <v>121200</v>
      </c>
      <c r="F105" s="10">
        <f>SUM(F101:F104)</f>
        <v>121200</v>
      </c>
      <c r="G105" s="10">
        <f>SUM(G101:G104)</f>
        <v>121200</v>
      </c>
      <c r="H105" s="9"/>
      <c r="I105" s="10">
        <f>SUM(I101:I104)</f>
        <v>0</v>
      </c>
    </row>
    <row r="106" spans="1:9" ht="38.25" hidden="1" x14ac:dyDescent="0.2">
      <c r="A106" s="106" t="s">
        <v>54</v>
      </c>
      <c r="B106" s="97" t="s">
        <v>55</v>
      </c>
      <c r="C106" s="80" t="s">
        <v>97</v>
      </c>
      <c r="D106" s="7" t="s">
        <v>7</v>
      </c>
      <c r="E106" s="8">
        <v>156308</v>
      </c>
      <c r="F106" s="8">
        <v>156308</v>
      </c>
      <c r="G106" s="8">
        <v>156308</v>
      </c>
      <c r="H106" s="7"/>
    </row>
    <row r="107" spans="1:9" ht="38.25" hidden="1" x14ac:dyDescent="0.2">
      <c r="A107" s="103"/>
      <c r="B107" s="98"/>
      <c r="C107" s="8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9" ht="25.5" hidden="1" x14ac:dyDescent="0.2">
      <c r="A108" s="103"/>
      <c r="B108" s="98"/>
      <c r="C108" s="80"/>
      <c r="D108" s="7" t="s">
        <v>9</v>
      </c>
      <c r="E108" s="8">
        <v>0</v>
      </c>
      <c r="F108" s="8">
        <v>0</v>
      </c>
      <c r="G108" s="8">
        <v>0</v>
      </c>
      <c r="H108" s="7"/>
    </row>
    <row r="109" spans="1:9" ht="51" hidden="1" x14ac:dyDescent="0.2">
      <c r="A109" s="103"/>
      <c r="B109" s="98"/>
      <c r="C109" s="80"/>
      <c r="D109" s="20" t="s">
        <v>105</v>
      </c>
      <c r="E109" s="8">
        <v>0</v>
      </c>
      <c r="F109" s="8">
        <v>0</v>
      </c>
      <c r="G109" s="8">
        <v>0</v>
      </c>
      <c r="H109" s="7"/>
    </row>
    <row r="110" spans="1:9" hidden="1" x14ac:dyDescent="0.2">
      <c r="A110" s="104"/>
      <c r="B110" s="99"/>
      <c r="C110" s="81"/>
      <c r="D110" s="9" t="s">
        <v>10</v>
      </c>
      <c r="E110" s="10">
        <f>SUM(E106:E109)</f>
        <v>156308</v>
      </c>
      <c r="F110" s="10">
        <f>SUM(F106:F109)</f>
        <v>156308</v>
      </c>
      <c r="G110" s="10">
        <f>SUM(G106:G109)</f>
        <v>156308</v>
      </c>
      <c r="H110" s="9"/>
      <c r="I110" s="10">
        <f>SUM(I106:I109)</f>
        <v>0</v>
      </c>
    </row>
    <row r="111" spans="1:9" ht="38.25" hidden="1" x14ac:dyDescent="0.2">
      <c r="A111" s="106" t="s">
        <v>56</v>
      </c>
      <c r="B111" s="97" t="s">
        <v>57</v>
      </c>
      <c r="C111" s="80" t="s">
        <v>98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9" ht="38.25" hidden="1" x14ac:dyDescent="0.2">
      <c r="A112" s="103"/>
      <c r="B112" s="98"/>
      <c r="C112" s="8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9" ht="25.5" hidden="1" x14ac:dyDescent="0.2">
      <c r="A113" s="103"/>
      <c r="B113" s="98"/>
      <c r="C113" s="80"/>
      <c r="D113" s="7" t="s">
        <v>9</v>
      </c>
      <c r="E113" s="8">
        <v>3985404.08</v>
      </c>
      <c r="F113" s="8">
        <v>3332000</v>
      </c>
      <c r="G113" s="8">
        <v>3509000</v>
      </c>
      <c r="H113" s="7"/>
    </row>
    <row r="114" spans="1:9" ht="51" hidden="1" x14ac:dyDescent="0.2">
      <c r="A114" s="103"/>
      <c r="B114" s="98"/>
      <c r="C114" s="80"/>
      <c r="D114" s="20" t="s">
        <v>105</v>
      </c>
      <c r="E114" s="8">
        <v>0</v>
      </c>
      <c r="F114" s="8">
        <v>0</v>
      </c>
      <c r="G114" s="8">
        <v>0</v>
      </c>
      <c r="H114" s="7"/>
    </row>
    <row r="115" spans="1:9" hidden="1" x14ac:dyDescent="0.2">
      <c r="A115" s="104"/>
      <c r="B115" s="99"/>
      <c r="C115" s="81"/>
      <c r="D115" s="9" t="s">
        <v>10</v>
      </c>
      <c r="E115" s="10">
        <f>SUM(E111:E114)</f>
        <v>3985404.08</v>
      </c>
      <c r="F115" s="10">
        <f>SUM(F111:F114)</f>
        <v>3332000</v>
      </c>
      <c r="G115" s="10">
        <f>SUM(G111:G114)</f>
        <v>3509000</v>
      </c>
      <c r="H115" s="9"/>
      <c r="I115" s="10">
        <f>SUM(I111:I114)</f>
        <v>0</v>
      </c>
    </row>
    <row r="116" spans="1:9" ht="38.25" hidden="1" x14ac:dyDescent="0.2">
      <c r="A116" s="106" t="s">
        <v>58</v>
      </c>
      <c r="B116" s="97" t="s">
        <v>59</v>
      </c>
      <c r="C116" s="80" t="s">
        <v>99</v>
      </c>
      <c r="D116" s="7" t="s">
        <v>7</v>
      </c>
      <c r="E116" s="21">
        <v>0</v>
      </c>
      <c r="F116" s="21">
        <v>0</v>
      </c>
      <c r="G116" s="21">
        <v>0</v>
      </c>
      <c r="H116" s="7"/>
    </row>
    <row r="117" spans="1:9" ht="38.25" hidden="1" x14ac:dyDescent="0.2">
      <c r="A117" s="103"/>
      <c r="B117" s="98"/>
      <c r="C117" s="8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9" ht="25.5" hidden="1" x14ac:dyDescent="0.2">
      <c r="A118" s="103"/>
      <c r="B118" s="98"/>
      <c r="C118" s="80"/>
      <c r="D118" s="7" t="s">
        <v>9</v>
      </c>
      <c r="E118" s="8">
        <v>456000</v>
      </c>
      <c r="F118" s="8">
        <v>175000</v>
      </c>
      <c r="G118" s="8">
        <v>175000</v>
      </c>
      <c r="H118" s="7"/>
    </row>
    <row r="119" spans="1:9" ht="51" hidden="1" x14ac:dyDescent="0.2">
      <c r="A119" s="103"/>
      <c r="B119" s="98"/>
      <c r="C119" s="80"/>
      <c r="D119" s="20" t="s">
        <v>105</v>
      </c>
      <c r="E119" s="8">
        <v>0</v>
      </c>
      <c r="F119" s="8">
        <v>0</v>
      </c>
      <c r="G119" s="8">
        <v>0</v>
      </c>
      <c r="H119" s="7"/>
    </row>
    <row r="120" spans="1:9" hidden="1" x14ac:dyDescent="0.2">
      <c r="A120" s="104"/>
      <c r="B120" s="99"/>
      <c r="C120" s="81"/>
      <c r="D120" s="9" t="s">
        <v>10</v>
      </c>
      <c r="E120" s="10">
        <f>SUM(E116:E119)</f>
        <v>456000</v>
      </c>
      <c r="F120" s="10">
        <f>SUM(F116:F119)</f>
        <v>175000</v>
      </c>
      <c r="G120" s="10">
        <f>SUM(G116:G119)</f>
        <v>175000</v>
      </c>
      <c r="H120" s="9"/>
      <c r="I120" s="10">
        <f>SUM(I116:I119)</f>
        <v>0</v>
      </c>
    </row>
    <row r="121" spans="1:9" ht="38.25" hidden="1" x14ac:dyDescent="0.2">
      <c r="A121" s="106" t="s">
        <v>60</v>
      </c>
      <c r="B121" s="97" t="s">
        <v>62</v>
      </c>
      <c r="C121" s="80" t="s">
        <v>100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9" ht="38.25" hidden="1" x14ac:dyDescent="0.2">
      <c r="A122" s="103"/>
      <c r="B122" s="98"/>
      <c r="C122" s="80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9" ht="25.5" hidden="1" x14ac:dyDescent="0.2">
      <c r="A123" s="103"/>
      <c r="B123" s="98"/>
      <c r="C123" s="80"/>
      <c r="D123" s="7" t="s">
        <v>9</v>
      </c>
      <c r="E123" s="8">
        <v>1843000</v>
      </c>
      <c r="F123" s="8">
        <v>1843000</v>
      </c>
      <c r="G123" s="8">
        <v>1541000</v>
      </c>
      <c r="H123" s="7"/>
    </row>
    <row r="124" spans="1:9" ht="51" hidden="1" x14ac:dyDescent="0.2">
      <c r="A124" s="103"/>
      <c r="B124" s="98"/>
      <c r="C124" s="80"/>
      <c r="D124" s="20" t="s">
        <v>105</v>
      </c>
      <c r="E124" s="8">
        <v>0</v>
      </c>
      <c r="F124" s="8">
        <v>0</v>
      </c>
      <c r="G124" s="8">
        <v>0</v>
      </c>
      <c r="H124" s="7"/>
    </row>
    <row r="125" spans="1:9" hidden="1" x14ac:dyDescent="0.2">
      <c r="A125" s="104"/>
      <c r="B125" s="99"/>
      <c r="C125" s="81"/>
      <c r="D125" s="9" t="s">
        <v>10</v>
      </c>
      <c r="E125" s="10">
        <f>SUM(E121:E124)</f>
        <v>1843000</v>
      </c>
      <c r="F125" s="10">
        <f>SUM(F121:F124)</f>
        <v>1843000</v>
      </c>
      <c r="G125" s="10">
        <f>SUM(G121:G124)</f>
        <v>1541000</v>
      </c>
      <c r="H125" s="9"/>
      <c r="I125" s="10">
        <f>SUM(I121:I124)</f>
        <v>0</v>
      </c>
    </row>
    <row r="126" spans="1:9" ht="38.25" hidden="1" x14ac:dyDescent="0.2">
      <c r="A126" s="106" t="s">
        <v>61</v>
      </c>
      <c r="B126" s="97" t="s">
        <v>63</v>
      </c>
      <c r="C126" s="80" t="s">
        <v>100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9" ht="38.25" hidden="1" x14ac:dyDescent="0.2">
      <c r="A127" s="103"/>
      <c r="B127" s="98"/>
      <c r="C127" s="80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9" ht="25.5" hidden="1" x14ac:dyDescent="0.2">
      <c r="A128" s="103"/>
      <c r="B128" s="98"/>
      <c r="C128" s="80"/>
      <c r="D128" s="7" t="s">
        <v>9</v>
      </c>
      <c r="E128" s="8">
        <v>1390000</v>
      </c>
      <c r="F128" s="8">
        <v>0</v>
      </c>
      <c r="G128" s="8">
        <v>0</v>
      </c>
      <c r="H128" s="7"/>
    </row>
    <row r="129" spans="1:9" ht="51" hidden="1" x14ac:dyDescent="0.2">
      <c r="A129" s="103"/>
      <c r="B129" s="98"/>
      <c r="C129" s="80"/>
      <c r="D129" s="20" t="s">
        <v>105</v>
      </c>
      <c r="E129" s="8">
        <v>0</v>
      </c>
      <c r="F129" s="8">
        <v>0</v>
      </c>
      <c r="G129" s="8">
        <v>0</v>
      </c>
      <c r="H129" s="7"/>
    </row>
    <row r="130" spans="1:9" hidden="1" x14ac:dyDescent="0.2">
      <c r="A130" s="104"/>
      <c r="B130" s="99"/>
      <c r="C130" s="81"/>
      <c r="D130" s="9" t="s">
        <v>10</v>
      </c>
      <c r="E130" s="10">
        <f>SUM(E126:E129)</f>
        <v>1390000</v>
      </c>
      <c r="F130" s="10">
        <f>SUM(F126:F129)</f>
        <v>0</v>
      </c>
      <c r="G130" s="10">
        <f>SUM(G126:G129)</f>
        <v>0</v>
      </c>
      <c r="H130" s="9"/>
      <c r="I130" s="10">
        <f>SUM(I126:I129)</f>
        <v>0</v>
      </c>
    </row>
    <row r="131" spans="1:9" ht="38.25" hidden="1" x14ac:dyDescent="0.2">
      <c r="A131" s="45" t="s">
        <v>129</v>
      </c>
      <c r="B131" s="97" t="s">
        <v>132</v>
      </c>
      <c r="C131" s="80" t="s">
        <v>100</v>
      </c>
      <c r="D131" s="7" t="s">
        <v>7</v>
      </c>
      <c r="E131" s="8">
        <v>0</v>
      </c>
      <c r="F131" s="8">
        <v>0</v>
      </c>
      <c r="G131" s="8">
        <v>0</v>
      </c>
      <c r="H131" s="7"/>
    </row>
    <row r="132" spans="1:9" ht="38.25" hidden="1" x14ac:dyDescent="0.2">
      <c r="A132" s="45"/>
      <c r="B132" s="98"/>
      <c r="C132" s="8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9" ht="25.5" hidden="1" x14ac:dyDescent="0.2">
      <c r="A133" s="45"/>
      <c r="B133" s="98"/>
      <c r="C133" s="80"/>
      <c r="D133" s="7" t="s">
        <v>9</v>
      </c>
      <c r="E133" s="8">
        <v>30000</v>
      </c>
      <c r="F133" s="8">
        <v>0</v>
      </c>
      <c r="G133" s="8">
        <v>0</v>
      </c>
      <c r="H133" s="7"/>
      <c r="I133">
        <v>30000</v>
      </c>
    </row>
    <row r="134" spans="1:9" ht="51" hidden="1" x14ac:dyDescent="0.2">
      <c r="A134" s="45"/>
      <c r="B134" s="98"/>
      <c r="C134" s="80"/>
      <c r="D134" s="20" t="s">
        <v>105</v>
      </c>
      <c r="E134" s="8">
        <v>0</v>
      </c>
      <c r="F134" s="8">
        <v>0</v>
      </c>
      <c r="G134" s="8">
        <v>0</v>
      </c>
      <c r="H134" s="7"/>
    </row>
    <row r="135" spans="1:9" hidden="1" x14ac:dyDescent="0.2">
      <c r="A135" s="45"/>
      <c r="B135" s="99"/>
      <c r="C135" s="81"/>
      <c r="D135" s="9" t="s">
        <v>10</v>
      </c>
      <c r="E135" s="10">
        <f>SUM(E131:E134)</f>
        <v>30000</v>
      </c>
      <c r="F135" s="10">
        <f>SUM(F131:F134)</f>
        <v>0</v>
      </c>
      <c r="G135" s="10">
        <f>SUM(G131:G134)</f>
        <v>0</v>
      </c>
      <c r="H135" s="9"/>
      <c r="I135" s="10">
        <f>SUM(I131:I134)</f>
        <v>30000</v>
      </c>
    </row>
    <row r="136" spans="1:9" ht="38.25" hidden="1" x14ac:dyDescent="0.2">
      <c r="A136" s="44" t="s">
        <v>64</v>
      </c>
      <c r="B136" s="97" t="s">
        <v>69</v>
      </c>
      <c r="C136" s="80"/>
      <c r="D136" s="7" t="s">
        <v>7</v>
      </c>
      <c r="E136" s="8">
        <f t="shared" ref="E136:G139" si="8">E141+E146+E151+E156</f>
        <v>13892565.5</v>
      </c>
      <c r="F136" s="8">
        <f t="shared" si="8"/>
        <v>12607415</v>
      </c>
      <c r="G136" s="8">
        <f t="shared" si="8"/>
        <v>12887915</v>
      </c>
      <c r="H136" s="7"/>
      <c r="I136" s="8">
        <f t="shared" ref="I136:I139" si="9">I141+I146+I151+I156</f>
        <v>0</v>
      </c>
    </row>
    <row r="137" spans="1:9" ht="38.25" hidden="1" x14ac:dyDescent="0.2">
      <c r="A137" s="3" t="s">
        <v>0</v>
      </c>
      <c r="B137" s="98"/>
      <c r="C137" s="80"/>
      <c r="D137" s="7" t="s">
        <v>8</v>
      </c>
      <c r="E137" s="8">
        <f t="shared" si="8"/>
        <v>245563</v>
      </c>
      <c r="F137" s="8">
        <f t="shared" si="8"/>
        <v>394030.24</v>
      </c>
      <c r="G137" s="8">
        <f t="shared" si="8"/>
        <v>269263.40000000002</v>
      </c>
      <c r="H137" s="7"/>
      <c r="I137" s="8">
        <f t="shared" si="9"/>
        <v>0</v>
      </c>
    </row>
    <row r="138" spans="1:9" ht="25.5" hidden="1" x14ac:dyDescent="0.2">
      <c r="A138" s="3" t="s">
        <v>0</v>
      </c>
      <c r="B138" s="98"/>
      <c r="C138" s="80"/>
      <c r="D138" s="7" t="s">
        <v>9</v>
      </c>
      <c r="E138" s="8">
        <f t="shared" si="8"/>
        <v>2054930</v>
      </c>
      <c r="F138" s="8">
        <f t="shared" si="8"/>
        <v>2054930</v>
      </c>
      <c r="G138" s="8">
        <f t="shared" si="8"/>
        <v>2054930</v>
      </c>
      <c r="H138" s="7"/>
      <c r="I138" s="8">
        <f t="shared" si="9"/>
        <v>0</v>
      </c>
    </row>
    <row r="139" spans="1:9" ht="51" hidden="1" x14ac:dyDescent="0.2">
      <c r="A139" s="3" t="s">
        <v>0</v>
      </c>
      <c r="B139" s="98"/>
      <c r="C139" s="80"/>
      <c r="D139" s="20" t="s">
        <v>105</v>
      </c>
      <c r="E139" s="8">
        <f t="shared" si="8"/>
        <v>0</v>
      </c>
      <c r="F139" s="8">
        <f t="shared" si="8"/>
        <v>0</v>
      </c>
      <c r="G139" s="8">
        <f t="shared" si="8"/>
        <v>0</v>
      </c>
      <c r="H139" s="7"/>
      <c r="I139" s="8">
        <f t="shared" si="9"/>
        <v>0</v>
      </c>
    </row>
    <row r="140" spans="1:9" hidden="1" x14ac:dyDescent="0.2">
      <c r="A140" s="5" t="s">
        <v>0</v>
      </c>
      <c r="B140" s="99"/>
      <c r="C140" s="81"/>
      <c r="D140" s="18" t="s">
        <v>10</v>
      </c>
      <c r="E140" s="19">
        <f>SUM(E136:E139)</f>
        <v>16193058.5</v>
      </c>
      <c r="F140" s="19">
        <f>SUM(F136:F139)</f>
        <v>15056375.24</v>
      </c>
      <c r="G140" s="19">
        <f>SUM(G136:G139)</f>
        <v>15212108.4</v>
      </c>
      <c r="H140" s="18"/>
      <c r="I140" s="19">
        <f>SUM(I136:I139)</f>
        <v>0</v>
      </c>
    </row>
    <row r="141" spans="1:9" ht="38.25" hidden="1" x14ac:dyDescent="0.2">
      <c r="A141" s="44" t="s">
        <v>65</v>
      </c>
      <c r="B141" s="97" t="s">
        <v>70</v>
      </c>
      <c r="C141" s="80" t="s">
        <v>93</v>
      </c>
      <c r="D141" s="7" t="s">
        <v>7</v>
      </c>
      <c r="E141" s="8">
        <v>13190018</v>
      </c>
      <c r="F141" s="8">
        <v>12556415</v>
      </c>
      <c r="G141" s="8">
        <v>12836915</v>
      </c>
      <c r="H141" s="7"/>
    </row>
    <row r="142" spans="1:9" ht="38.25" hidden="1" x14ac:dyDescent="0.2">
      <c r="A142" s="3" t="s">
        <v>0</v>
      </c>
      <c r="B142" s="98"/>
      <c r="C142" s="8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9" ht="25.5" hidden="1" x14ac:dyDescent="0.2">
      <c r="A143" s="3" t="s">
        <v>0</v>
      </c>
      <c r="B143" s="98"/>
      <c r="C143" s="80"/>
      <c r="D143" s="7" t="s">
        <v>9</v>
      </c>
      <c r="E143" s="8"/>
      <c r="F143" s="8"/>
      <c r="G143" s="8"/>
      <c r="H143" s="7"/>
    </row>
    <row r="144" spans="1:9" ht="51" hidden="1" x14ac:dyDescent="0.2">
      <c r="A144" s="3" t="s">
        <v>0</v>
      </c>
      <c r="B144" s="98"/>
      <c r="C144" s="80"/>
      <c r="D144" s="20" t="s">
        <v>105</v>
      </c>
      <c r="E144" s="8">
        <v>0</v>
      </c>
      <c r="F144" s="8">
        <v>0</v>
      </c>
      <c r="G144" s="8">
        <v>0</v>
      </c>
      <c r="H144" s="7"/>
    </row>
    <row r="145" spans="1:9" hidden="1" x14ac:dyDescent="0.2">
      <c r="A145" s="5" t="s">
        <v>0</v>
      </c>
      <c r="B145" s="99"/>
      <c r="C145" s="81"/>
      <c r="D145" s="9" t="s">
        <v>10</v>
      </c>
      <c r="E145" s="10">
        <f>SUM(E141:E144)</f>
        <v>13190018</v>
      </c>
      <c r="F145" s="10">
        <f>SUM(F141:F144)</f>
        <v>12556415</v>
      </c>
      <c r="G145" s="10">
        <f>SUM(G141:G144)</f>
        <v>12836915</v>
      </c>
      <c r="H145" s="9"/>
      <c r="I145" s="10">
        <f>SUM(I141:I144)</f>
        <v>0</v>
      </c>
    </row>
    <row r="146" spans="1:9" ht="38.25" hidden="1" x14ac:dyDescent="0.2">
      <c r="A146" s="106" t="s">
        <v>66</v>
      </c>
      <c r="B146" s="97" t="s">
        <v>71</v>
      </c>
      <c r="C146" s="80" t="s">
        <v>93</v>
      </c>
      <c r="D146" s="7" t="s">
        <v>7</v>
      </c>
      <c r="E146" s="8">
        <v>57000</v>
      </c>
      <c r="F146" s="8">
        <v>51000</v>
      </c>
      <c r="G146" s="8">
        <v>51000</v>
      </c>
      <c r="H146" s="7"/>
    </row>
    <row r="147" spans="1:9" ht="38.25" hidden="1" x14ac:dyDescent="0.2">
      <c r="A147" s="103"/>
      <c r="B147" s="98"/>
      <c r="C147" s="80"/>
      <c r="D147" s="7" t="s">
        <v>8</v>
      </c>
      <c r="E147" s="8">
        <v>245563</v>
      </c>
      <c r="F147" s="8">
        <v>394030.24</v>
      </c>
      <c r="G147" s="8">
        <v>269263.40000000002</v>
      </c>
      <c r="H147" s="7"/>
    </row>
    <row r="148" spans="1:9" ht="25.5" hidden="1" x14ac:dyDescent="0.2">
      <c r="A148" s="103"/>
      <c r="B148" s="98"/>
      <c r="C148" s="80"/>
      <c r="D148" s="7" t="s">
        <v>9</v>
      </c>
      <c r="E148" s="8">
        <v>0</v>
      </c>
      <c r="F148" s="8">
        <v>0</v>
      </c>
      <c r="G148" s="8">
        <v>0</v>
      </c>
      <c r="H148" s="7"/>
    </row>
    <row r="149" spans="1:9" ht="51" hidden="1" x14ac:dyDescent="0.2">
      <c r="A149" s="103"/>
      <c r="B149" s="98"/>
      <c r="C149" s="80"/>
      <c r="D149" s="20" t="s">
        <v>105</v>
      </c>
      <c r="E149" s="8">
        <v>0</v>
      </c>
      <c r="F149" s="8">
        <v>0</v>
      </c>
      <c r="G149" s="8">
        <v>0</v>
      </c>
      <c r="H149" s="7"/>
    </row>
    <row r="150" spans="1:9" hidden="1" x14ac:dyDescent="0.2">
      <c r="A150" s="104"/>
      <c r="B150" s="99"/>
      <c r="C150" s="81"/>
      <c r="D150" s="9" t="s">
        <v>10</v>
      </c>
      <c r="E150" s="10">
        <f>SUM(E146:E149)</f>
        <v>302563</v>
      </c>
      <c r="F150" s="10">
        <f>SUM(F146:F149)</f>
        <v>445030.24</v>
      </c>
      <c r="G150" s="10">
        <f>SUM(G146:G149)</f>
        <v>320263.40000000002</v>
      </c>
      <c r="H150" s="9"/>
      <c r="I150" s="10">
        <f>SUM(I146:I149)</f>
        <v>0</v>
      </c>
    </row>
    <row r="151" spans="1:9" ht="38.25" hidden="1" x14ac:dyDescent="0.2">
      <c r="A151" s="106" t="s">
        <v>67</v>
      </c>
      <c r="B151" s="97" t="s">
        <v>72</v>
      </c>
      <c r="C151" s="80" t="s">
        <v>98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9" ht="38.25" hidden="1" x14ac:dyDescent="0.2">
      <c r="A152" s="103"/>
      <c r="B152" s="98"/>
      <c r="C152" s="80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9" ht="25.5" hidden="1" x14ac:dyDescent="0.2">
      <c r="A153" s="103"/>
      <c r="B153" s="98"/>
      <c r="C153" s="80"/>
      <c r="D153" s="7" t="s">
        <v>9</v>
      </c>
      <c r="E153" s="8">
        <v>1796711</v>
      </c>
      <c r="F153" s="8">
        <v>1796711</v>
      </c>
      <c r="G153" s="8">
        <v>1796711</v>
      </c>
      <c r="H153" s="7"/>
    </row>
    <row r="154" spans="1:9" ht="51" hidden="1" x14ac:dyDescent="0.2">
      <c r="A154" s="103"/>
      <c r="B154" s="98"/>
      <c r="C154" s="80"/>
      <c r="D154" s="20" t="s">
        <v>105</v>
      </c>
      <c r="E154" s="8">
        <v>0</v>
      </c>
      <c r="F154" s="8">
        <v>0</v>
      </c>
      <c r="G154" s="8">
        <v>0</v>
      </c>
      <c r="H154" s="7"/>
    </row>
    <row r="155" spans="1:9" hidden="1" x14ac:dyDescent="0.2">
      <c r="A155" s="104"/>
      <c r="B155" s="99"/>
      <c r="C155" s="81"/>
      <c r="D155" s="9" t="s">
        <v>10</v>
      </c>
      <c r="E155" s="10">
        <f>SUM(E151:E154)</f>
        <v>1796711</v>
      </c>
      <c r="F155" s="10">
        <f>SUM(F151:F154)</f>
        <v>1796711</v>
      </c>
      <c r="G155" s="10">
        <f>SUM(G151:G154)</f>
        <v>1796711</v>
      </c>
      <c r="H155" s="9"/>
      <c r="I155" s="10">
        <f>SUM(I151:I154)</f>
        <v>0</v>
      </c>
    </row>
    <row r="156" spans="1:9" ht="38.25" x14ac:dyDescent="0.2">
      <c r="A156" s="106" t="s">
        <v>68</v>
      </c>
      <c r="B156" s="107" t="s">
        <v>87</v>
      </c>
      <c r="C156" s="80" t="s">
        <v>101</v>
      </c>
      <c r="D156" s="7" t="s">
        <v>7</v>
      </c>
      <c r="E156" s="8">
        <v>645547.5</v>
      </c>
      <c r="F156" s="8"/>
      <c r="G156" s="8"/>
      <c r="H156" s="7"/>
    </row>
    <row r="157" spans="1:9" ht="38.25" x14ac:dyDescent="0.2">
      <c r="A157" s="103"/>
      <c r="B157" s="108"/>
      <c r="C157" s="80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9" ht="25.5" x14ac:dyDescent="0.2">
      <c r="A158" s="103"/>
      <c r="B158" s="108"/>
      <c r="C158" s="80"/>
      <c r="D158" s="7" t="s">
        <v>9</v>
      </c>
      <c r="E158" s="8">
        <v>258219</v>
      </c>
      <c r="F158" s="8">
        <v>258219</v>
      </c>
      <c r="G158" s="8">
        <v>258219</v>
      </c>
      <c r="H158" s="7"/>
    </row>
    <row r="159" spans="1:9" ht="51" x14ac:dyDescent="0.2">
      <c r="A159" s="103"/>
      <c r="B159" s="108"/>
      <c r="C159" s="80"/>
      <c r="D159" s="20" t="s">
        <v>105</v>
      </c>
      <c r="E159" s="8">
        <v>0</v>
      </c>
      <c r="F159" s="8">
        <v>0</v>
      </c>
      <c r="G159" s="8">
        <v>0</v>
      </c>
      <c r="H159" s="7"/>
    </row>
    <row r="160" spans="1:9" x14ac:dyDescent="0.2">
      <c r="A160" s="104"/>
      <c r="B160" s="109"/>
      <c r="C160" s="81"/>
      <c r="D160" s="9" t="s">
        <v>10</v>
      </c>
      <c r="E160" s="10">
        <f>SUM(E156:E159)</f>
        <v>903766.5</v>
      </c>
      <c r="F160" s="10">
        <f>SUM(F156:F159)</f>
        <v>258219</v>
      </c>
      <c r="G160" s="10">
        <f>SUM(G156:G159)</f>
        <v>258219</v>
      </c>
      <c r="H160" s="9"/>
      <c r="I160" s="10">
        <f>SUM(I156:I159)</f>
        <v>0</v>
      </c>
    </row>
    <row r="161" spans="1:11" ht="38.25" x14ac:dyDescent="0.2">
      <c r="A161" s="44" t="s">
        <v>73</v>
      </c>
      <c r="B161" s="97" t="s">
        <v>75</v>
      </c>
      <c r="C161" s="80"/>
      <c r="D161" s="7" t="s">
        <v>7</v>
      </c>
      <c r="E161" s="8">
        <f t="shared" ref="E161:G164" si="10">E166</f>
        <v>0</v>
      </c>
      <c r="F161" s="8">
        <f t="shared" si="10"/>
        <v>0</v>
      </c>
      <c r="G161" s="8">
        <f t="shared" si="10"/>
        <v>0</v>
      </c>
      <c r="H161" s="7"/>
    </row>
    <row r="162" spans="1:11" ht="38.25" x14ac:dyDescent="0.2">
      <c r="A162" s="3" t="s">
        <v>0</v>
      </c>
      <c r="B162" s="98"/>
      <c r="C162" s="80"/>
      <c r="D162" s="7" t="s">
        <v>8</v>
      </c>
      <c r="E162" s="8">
        <f t="shared" si="10"/>
        <v>0</v>
      </c>
      <c r="F162" s="8">
        <f t="shared" si="10"/>
        <v>0</v>
      </c>
      <c r="G162" s="8">
        <f t="shared" si="10"/>
        <v>0</v>
      </c>
      <c r="H162" s="7"/>
    </row>
    <row r="163" spans="1:11" ht="25.5" x14ac:dyDescent="0.2">
      <c r="A163" s="3" t="s">
        <v>0</v>
      </c>
      <c r="B163" s="98"/>
      <c r="C163" s="80"/>
      <c r="D163" s="7" t="s">
        <v>9</v>
      </c>
      <c r="E163" s="8">
        <f>E168</f>
        <v>932000</v>
      </c>
      <c r="F163" s="8">
        <f t="shared" si="10"/>
        <v>812000</v>
      </c>
      <c r="G163" s="8">
        <f t="shared" si="10"/>
        <v>812000</v>
      </c>
      <c r="H163" s="7"/>
      <c r="I163" s="8">
        <f>I168</f>
        <v>100000</v>
      </c>
    </row>
    <row r="164" spans="1:11" ht="51" x14ac:dyDescent="0.2">
      <c r="A164" s="3" t="s">
        <v>0</v>
      </c>
      <c r="B164" s="98"/>
      <c r="C164" s="80"/>
      <c r="D164" s="20" t="s">
        <v>105</v>
      </c>
      <c r="E164" s="8">
        <f t="shared" si="10"/>
        <v>0</v>
      </c>
      <c r="F164" s="8">
        <f t="shared" si="10"/>
        <v>0</v>
      </c>
      <c r="G164" s="8">
        <f t="shared" si="10"/>
        <v>0</v>
      </c>
      <c r="H164" s="7"/>
    </row>
    <row r="165" spans="1:11" x14ac:dyDescent="0.2">
      <c r="A165" s="5" t="s">
        <v>0</v>
      </c>
      <c r="B165" s="99"/>
      <c r="C165" s="81"/>
      <c r="D165" s="18" t="s">
        <v>10</v>
      </c>
      <c r="E165" s="19">
        <f>SUM(E161:E164)</f>
        <v>932000</v>
      </c>
      <c r="F165" s="19">
        <f>SUM(F161:F164)</f>
        <v>812000</v>
      </c>
      <c r="G165" s="19">
        <f>SUM(G161:G164)</f>
        <v>812000</v>
      </c>
      <c r="H165" s="18"/>
      <c r="I165" s="19">
        <f>SUM(I161:I164)</f>
        <v>100000</v>
      </c>
    </row>
    <row r="166" spans="1:11" ht="38.25" x14ac:dyDescent="0.2">
      <c r="A166" s="44" t="s">
        <v>74</v>
      </c>
      <c r="B166" s="97" t="s">
        <v>76</v>
      </c>
      <c r="C166" s="80" t="s">
        <v>102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11" ht="38.25" x14ac:dyDescent="0.2">
      <c r="A167" s="3" t="s">
        <v>0</v>
      </c>
      <c r="B167" s="98"/>
      <c r="C167" s="80"/>
      <c r="D167" s="7" t="s">
        <v>8</v>
      </c>
      <c r="E167" s="8">
        <v>0</v>
      </c>
      <c r="F167" s="8">
        <v>0</v>
      </c>
      <c r="G167" s="8">
        <v>0</v>
      </c>
      <c r="H167" s="7"/>
      <c r="J167" t="s">
        <v>130</v>
      </c>
      <c r="K167">
        <v>-1040</v>
      </c>
    </row>
    <row r="168" spans="1:11" ht="25.5" x14ac:dyDescent="0.2">
      <c r="A168" s="3" t="s">
        <v>0</v>
      </c>
      <c r="B168" s="98"/>
      <c r="C168" s="80"/>
      <c r="D168" s="7" t="s">
        <v>9</v>
      </c>
      <c r="E168" s="8">
        <v>932000</v>
      </c>
      <c r="F168" s="8">
        <v>812000</v>
      </c>
      <c r="G168" s="8">
        <v>812000</v>
      </c>
      <c r="H168" s="7"/>
      <c r="I168">
        <v>100000</v>
      </c>
      <c r="J168" t="s">
        <v>131</v>
      </c>
      <c r="K168">
        <v>101040</v>
      </c>
    </row>
    <row r="169" spans="1:11" ht="51" x14ac:dyDescent="0.2">
      <c r="A169" s="3" t="s">
        <v>0</v>
      </c>
      <c r="B169" s="98"/>
      <c r="C169" s="80"/>
      <c r="D169" s="20" t="s">
        <v>105</v>
      </c>
      <c r="E169" s="8">
        <v>0</v>
      </c>
      <c r="F169" s="8">
        <v>0</v>
      </c>
      <c r="G169" s="8">
        <v>0</v>
      </c>
      <c r="H169" s="7"/>
    </row>
    <row r="170" spans="1:11" x14ac:dyDescent="0.2">
      <c r="A170" s="5" t="s">
        <v>0</v>
      </c>
      <c r="B170" s="99"/>
      <c r="C170" s="81"/>
      <c r="D170" s="9" t="s">
        <v>10</v>
      </c>
      <c r="E170" s="10">
        <f>SUM(E166:E169)</f>
        <v>932000</v>
      </c>
      <c r="F170" s="10">
        <f>SUM(F166:F169)</f>
        <v>812000</v>
      </c>
      <c r="G170" s="10">
        <f>SUM(G166:G169)</f>
        <v>812000</v>
      </c>
      <c r="H170" s="9"/>
      <c r="I170" s="10">
        <f>SUM(I166:I169)</f>
        <v>100000</v>
      </c>
    </row>
    <row r="171" spans="1:11" ht="38.25" x14ac:dyDescent="0.2">
      <c r="A171" s="44" t="s">
        <v>77</v>
      </c>
      <c r="B171" s="97" t="s">
        <v>81</v>
      </c>
      <c r="C171" s="80"/>
      <c r="D171" s="7" t="s">
        <v>7</v>
      </c>
      <c r="E171" s="8">
        <f>E176+E181+E186+E191</f>
        <v>348480</v>
      </c>
      <c r="F171" s="8">
        <f t="shared" ref="F171:G172" si="11">F176+F181</f>
        <v>295980</v>
      </c>
      <c r="G171" s="8">
        <f t="shared" si="11"/>
        <v>295980</v>
      </c>
      <c r="H171" s="7"/>
      <c r="I171" s="8">
        <f>I176+I181+I186+I191</f>
        <v>0</v>
      </c>
    </row>
    <row r="172" spans="1:11" ht="38.25" x14ac:dyDescent="0.2">
      <c r="A172" s="3" t="s">
        <v>0</v>
      </c>
      <c r="B172" s="98"/>
      <c r="C172" s="80"/>
      <c r="D172" s="7" t="s">
        <v>8</v>
      </c>
      <c r="E172" s="8">
        <f>E177+E182+E187+E192</f>
        <v>0</v>
      </c>
      <c r="F172" s="8">
        <f t="shared" si="11"/>
        <v>0</v>
      </c>
      <c r="G172" s="8">
        <f t="shared" si="11"/>
        <v>0</v>
      </c>
      <c r="H172" s="7"/>
      <c r="I172" s="8">
        <f>I177+I182+I187+I192</f>
        <v>0</v>
      </c>
    </row>
    <row r="173" spans="1:11" ht="25.5" x14ac:dyDescent="0.2">
      <c r="A173" s="3" t="s">
        <v>0</v>
      </c>
      <c r="B173" s="98"/>
      <c r="C173" s="80"/>
      <c r="D173" s="7" t="s">
        <v>9</v>
      </c>
      <c r="E173" s="8">
        <f>E178+E183+E188+E193</f>
        <v>15420800</v>
      </c>
      <c r="F173" s="8">
        <f>F178+F183+F188</f>
        <v>15853620</v>
      </c>
      <c r="G173" s="8">
        <f>G178+G183+G188</f>
        <v>17363100</v>
      </c>
      <c r="H173" s="7"/>
      <c r="I173" s="8">
        <f>I178+I183+I188+I193</f>
        <v>0</v>
      </c>
    </row>
    <row r="174" spans="1:11" ht="51" x14ac:dyDescent="0.2">
      <c r="A174" s="3" t="s">
        <v>0</v>
      </c>
      <c r="B174" s="98"/>
      <c r="C174" s="80"/>
      <c r="D174" s="20" t="s">
        <v>105</v>
      </c>
      <c r="E174" s="8">
        <f>E179+E184+E189+E194</f>
        <v>839500</v>
      </c>
      <c r="F174" s="8">
        <f t="shared" ref="F174:G174" si="12">F179+F184</f>
        <v>816500</v>
      </c>
      <c r="G174" s="8">
        <f t="shared" si="12"/>
        <v>816500</v>
      </c>
      <c r="H174" s="7"/>
      <c r="I174" s="8">
        <f>I179+I184+I189+I194</f>
        <v>0</v>
      </c>
    </row>
    <row r="175" spans="1:11" x14ac:dyDescent="0.2">
      <c r="A175" s="5" t="s">
        <v>0</v>
      </c>
      <c r="B175" s="99"/>
      <c r="C175" s="81"/>
      <c r="D175" s="18" t="s">
        <v>10</v>
      </c>
      <c r="E175" s="19">
        <f>SUM(E171:E174)</f>
        <v>16608780</v>
      </c>
      <c r="F175" s="19">
        <f>SUM(F171:F174)</f>
        <v>16966100</v>
      </c>
      <c r="G175" s="19">
        <f>SUM(G171:G174)</f>
        <v>18475580</v>
      </c>
      <c r="H175" s="18"/>
      <c r="I175" s="19">
        <f>SUM(I171:I174)</f>
        <v>0</v>
      </c>
    </row>
    <row r="176" spans="1:11" ht="38.25" x14ac:dyDescent="0.2">
      <c r="A176" s="44" t="s">
        <v>78</v>
      </c>
      <c r="B176" s="97" t="s">
        <v>104</v>
      </c>
      <c r="C176" s="80" t="s">
        <v>103</v>
      </c>
      <c r="D176" s="7" t="s">
        <v>7</v>
      </c>
      <c r="E176" s="8"/>
      <c r="F176" s="8"/>
      <c r="G176" s="8"/>
      <c r="H176" s="7"/>
    </row>
    <row r="177" spans="1:9" ht="38.25" x14ac:dyDescent="0.2">
      <c r="A177" s="3" t="s">
        <v>0</v>
      </c>
      <c r="B177" s="98"/>
      <c r="C177" s="8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9" ht="25.5" x14ac:dyDescent="0.2">
      <c r="A178" s="3" t="s">
        <v>0</v>
      </c>
      <c r="B178" s="98"/>
      <c r="C178" s="80"/>
      <c r="D178" s="7" t="s">
        <v>9</v>
      </c>
      <c r="E178" s="8">
        <v>13080800</v>
      </c>
      <c r="F178" s="8">
        <v>13536120</v>
      </c>
      <c r="G178" s="8">
        <v>15045600</v>
      </c>
      <c r="H178" s="7"/>
    </row>
    <row r="179" spans="1:9" ht="51" x14ac:dyDescent="0.2">
      <c r="A179" s="3" t="s">
        <v>0</v>
      </c>
      <c r="B179" s="98"/>
      <c r="C179" s="80"/>
      <c r="D179" s="20" t="s">
        <v>105</v>
      </c>
      <c r="E179" s="21">
        <v>839500</v>
      </c>
      <c r="F179" s="21">
        <v>816500</v>
      </c>
      <c r="G179" s="21">
        <v>816500</v>
      </c>
      <c r="H179" s="7"/>
    </row>
    <row r="180" spans="1:9" x14ac:dyDescent="0.2">
      <c r="A180" s="5" t="s">
        <v>0</v>
      </c>
      <c r="B180" s="99"/>
      <c r="C180" s="81"/>
      <c r="D180" s="9" t="s">
        <v>10</v>
      </c>
      <c r="E180" s="10">
        <f>SUM(E176:E179)</f>
        <v>13920300</v>
      </c>
      <c r="F180" s="10">
        <f>SUM(F176:F179)</f>
        <v>14352620</v>
      </c>
      <c r="G180" s="10">
        <f>SUM(G176:G179)</f>
        <v>15862100</v>
      </c>
      <c r="H180" s="9"/>
      <c r="I180" s="10">
        <f>SUM(I176:I179)</f>
        <v>0</v>
      </c>
    </row>
    <row r="181" spans="1:9" ht="38.25" x14ac:dyDescent="0.2">
      <c r="A181" s="106" t="s">
        <v>79</v>
      </c>
      <c r="B181" s="97" t="s">
        <v>83</v>
      </c>
      <c r="C181" s="80" t="s">
        <v>103</v>
      </c>
      <c r="D181" s="7" t="s">
        <v>7</v>
      </c>
      <c r="E181" s="8">
        <v>295980</v>
      </c>
      <c r="F181" s="8">
        <v>295980</v>
      </c>
      <c r="G181" s="8">
        <v>295980</v>
      </c>
      <c r="H181" s="7"/>
    </row>
    <row r="182" spans="1:9" ht="38.25" x14ac:dyDescent="0.2">
      <c r="A182" s="103"/>
      <c r="B182" s="98"/>
      <c r="C182" s="8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9" ht="25.5" x14ac:dyDescent="0.2">
      <c r="A183" s="103"/>
      <c r="B183" s="98"/>
      <c r="C183" s="80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9" ht="51" x14ac:dyDescent="0.2">
      <c r="A184" s="103"/>
      <c r="B184" s="98"/>
      <c r="C184" s="80"/>
      <c r="D184" s="20" t="s">
        <v>105</v>
      </c>
      <c r="E184" s="8">
        <v>0</v>
      </c>
      <c r="F184" s="8">
        <v>0</v>
      </c>
      <c r="G184" s="8">
        <v>0</v>
      </c>
      <c r="H184" s="7"/>
    </row>
    <row r="185" spans="1:9" x14ac:dyDescent="0.2">
      <c r="A185" s="104"/>
      <c r="B185" s="99"/>
      <c r="C185" s="81"/>
      <c r="D185" s="9" t="s">
        <v>10</v>
      </c>
      <c r="E185" s="10">
        <f>SUM(E181:E184)</f>
        <v>295980</v>
      </c>
      <c r="F185" s="10">
        <f>SUM(F181:F184)</f>
        <v>295980</v>
      </c>
      <c r="G185" s="10">
        <f>SUM(G181:G184)</f>
        <v>295980</v>
      </c>
      <c r="H185" s="9"/>
      <c r="I185" s="10">
        <f>SUM(I181:I184)</f>
        <v>0</v>
      </c>
    </row>
    <row r="186" spans="1:9" ht="38.25" x14ac:dyDescent="0.2">
      <c r="A186" s="106" t="s">
        <v>88</v>
      </c>
      <c r="B186" s="97" t="s">
        <v>89</v>
      </c>
      <c r="C186" s="80" t="s">
        <v>98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9" ht="38.25" x14ac:dyDescent="0.2">
      <c r="A187" s="103"/>
      <c r="B187" s="98"/>
      <c r="C187" s="8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9" ht="25.5" x14ac:dyDescent="0.2">
      <c r="A188" s="103"/>
      <c r="B188" s="98"/>
      <c r="C188" s="80"/>
      <c r="D188" s="7" t="s">
        <v>9</v>
      </c>
      <c r="E188" s="8">
        <v>2317500</v>
      </c>
      <c r="F188" s="8">
        <v>2317500</v>
      </c>
      <c r="G188" s="8">
        <v>2317500</v>
      </c>
      <c r="H188" s="7"/>
    </row>
    <row r="189" spans="1:9" ht="51" x14ac:dyDescent="0.2">
      <c r="A189" s="103"/>
      <c r="B189" s="98"/>
      <c r="C189" s="80"/>
      <c r="D189" s="20" t="s">
        <v>105</v>
      </c>
      <c r="E189" s="8">
        <v>0</v>
      </c>
      <c r="F189" s="8">
        <v>0</v>
      </c>
      <c r="G189" s="8">
        <v>0</v>
      </c>
      <c r="H189" s="7"/>
    </row>
    <row r="190" spans="1:9" x14ac:dyDescent="0.2">
      <c r="A190" s="104"/>
      <c r="B190" s="99"/>
      <c r="C190" s="81"/>
      <c r="D190" s="9" t="s">
        <v>10</v>
      </c>
      <c r="E190" s="10">
        <f>SUM(E186:E189)</f>
        <v>2317500</v>
      </c>
      <c r="F190" s="10">
        <f>SUM(F186:F189)</f>
        <v>2317500</v>
      </c>
      <c r="G190" s="10">
        <f>SUM(G186:G189)</f>
        <v>2317500</v>
      </c>
      <c r="H190" s="9"/>
      <c r="I190" s="10">
        <f>SUM(I186:I189)</f>
        <v>0</v>
      </c>
    </row>
    <row r="191" spans="1:9" ht="38.25" x14ac:dyDescent="0.2">
      <c r="A191" s="106" t="s">
        <v>121</v>
      </c>
      <c r="B191" s="97" t="s">
        <v>122</v>
      </c>
      <c r="C191" s="80" t="s">
        <v>123</v>
      </c>
      <c r="D191" s="7" t="s">
        <v>7</v>
      </c>
      <c r="E191" s="8">
        <v>52500</v>
      </c>
      <c r="F191" s="8">
        <v>0</v>
      </c>
      <c r="G191" s="8">
        <v>0</v>
      </c>
      <c r="H191" s="7"/>
    </row>
    <row r="192" spans="1:9" ht="38.25" x14ac:dyDescent="0.2">
      <c r="A192" s="103"/>
      <c r="B192" s="98"/>
      <c r="C192" s="8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9" ht="25.5" x14ac:dyDescent="0.2">
      <c r="A193" s="103"/>
      <c r="B193" s="98"/>
      <c r="C193" s="80"/>
      <c r="D193" s="7" t="s">
        <v>9</v>
      </c>
      <c r="E193" s="8">
        <v>22500</v>
      </c>
      <c r="F193" s="8"/>
      <c r="G193" s="8"/>
      <c r="H193" s="7"/>
    </row>
    <row r="194" spans="1:9" ht="51" x14ac:dyDescent="0.2">
      <c r="A194" s="103"/>
      <c r="B194" s="98"/>
      <c r="C194" s="80"/>
      <c r="D194" s="20" t="s">
        <v>105</v>
      </c>
      <c r="E194" s="8">
        <v>0</v>
      </c>
      <c r="F194" s="8">
        <v>0</v>
      </c>
      <c r="G194" s="8">
        <v>0</v>
      </c>
      <c r="H194" s="7"/>
    </row>
    <row r="195" spans="1:9" x14ac:dyDescent="0.2">
      <c r="A195" s="104"/>
      <c r="B195" s="99"/>
      <c r="C195" s="81"/>
      <c r="D195" s="9" t="s">
        <v>10</v>
      </c>
      <c r="E195" s="10">
        <f>SUM(E191:E194)</f>
        <v>75000</v>
      </c>
      <c r="F195" s="10">
        <f>SUM(F191:F194)</f>
        <v>0</v>
      </c>
      <c r="G195" s="10">
        <f>SUM(G191:G194)</f>
        <v>0</v>
      </c>
      <c r="H195" s="9"/>
      <c r="I195" s="10">
        <f>SUM(I191:I194)</f>
        <v>0</v>
      </c>
    </row>
    <row r="196" spans="1:9" ht="38.25" x14ac:dyDescent="0.2">
      <c r="A196" s="44" t="s">
        <v>80</v>
      </c>
      <c r="B196" s="97" t="s">
        <v>84</v>
      </c>
      <c r="C196" s="80"/>
      <c r="D196" s="7" t="s">
        <v>7</v>
      </c>
      <c r="E196" s="8">
        <f t="shared" ref="E196:G199" si="13">E201</f>
        <v>0</v>
      </c>
      <c r="F196" s="8">
        <f t="shared" si="13"/>
        <v>0</v>
      </c>
      <c r="G196" s="8">
        <f t="shared" si="13"/>
        <v>0</v>
      </c>
      <c r="H196" s="7"/>
    </row>
    <row r="197" spans="1:9" ht="38.25" x14ac:dyDescent="0.2">
      <c r="A197" s="3" t="s">
        <v>0</v>
      </c>
      <c r="B197" s="98"/>
      <c r="C197" s="80"/>
      <c r="D197" s="7" t="s">
        <v>8</v>
      </c>
      <c r="E197" s="8">
        <f t="shared" si="13"/>
        <v>0</v>
      </c>
      <c r="F197" s="8">
        <f t="shared" si="13"/>
        <v>0</v>
      </c>
      <c r="G197" s="8">
        <f t="shared" si="13"/>
        <v>0</v>
      </c>
      <c r="H197" s="7"/>
    </row>
    <row r="198" spans="1:9" ht="25.5" x14ac:dyDescent="0.2">
      <c r="A198" s="3" t="s">
        <v>0</v>
      </c>
      <c r="B198" s="98"/>
      <c r="C198" s="80"/>
      <c r="D198" s="7" t="s">
        <v>9</v>
      </c>
      <c r="E198" s="8">
        <f t="shared" si="13"/>
        <v>130000</v>
      </c>
      <c r="F198" s="8">
        <f t="shared" si="13"/>
        <v>115000</v>
      </c>
      <c r="G198" s="8">
        <f t="shared" si="13"/>
        <v>115000</v>
      </c>
      <c r="H198" s="7"/>
    </row>
    <row r="199" spans="1:9" ht="51" x14ac:dyDescent="0.2">
      <c r="A199" s="3" t="s">
        <v>0</v>
      </c>
      <c r="B199" s="98"/>
      <c r="C199" s="80"/>
      <c r="D199" s="20" t="s">
        <v>105</v>
      </c>
      <c r="E199" s="8">
        <f t="shared" si="13"/>
        <v>0</v>
      </c>
      <c r="F199" s="8">
        <f t="shared" si="13"/>
        <v>0</v>
      </c>
      <c r="G199" s="8">
        <f t="shared" si="13"/>
        <v>0</v>
      </c>
      <c r="H199" s="7"/>
    </row>
    <row r="200" spans="1:9" x14ac:dyDescent="0.2">
      <c r="A200" s="5" t="s">
        <v>0</v>
      </c>
      <c r="B200" s="99"/>
      <c r="C200" s="81"/>
      <c r="D200" s="18" t="s">
        <v>10</v>
      </c>
      <c r="E200" s="19">
        <f>SUM(E196:E199)</f>
        <v>130000</v>
      </c>
      <c r="F200" s="19">
        <f>SUM(F196:F199)</f>
        <v>115000</v>
      </c>
      <c r="G200" s="19">
        <f>SUM(G196:G199)</f>
        <v>115000</v>
      </c>
      <c r="H200" s="18"/>
      <c r="I200" s="19">
        <f>SUM(I196:I199)</f>
        <v>0</v>
      </c>
    </row>
    <row r="201" spans="1:9" ht="38.25" x14ac:dyDescent="0.2">
      <c r="A201" s="44" t="s">
        <v>82</v>
      </c>
      <c r="B201" s="97" t="s">
        <v>85</v>
      </c>
      <c r="C201" s="80" t="s">
        <v>101</v>
      </c>
      <c r="D201" s="7" t="s">
        <v>7</v>
      </c>
      <c r="E201" s="8"/>
      <c r="F201" s="8"/>
      <c r="G201" s="8"/>
      <c r="H201" s="7"/>
    </row>
    <row r="202" spans="1:9" ht="38.25" x14ac:dyDescent="0.2">
      <c r="A202" s="3" t="s">
        <v>0</v>
      </c>
      <c r="B202" s="98"/>
      <c r="C202" s="80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9" ht="25.5" x14ac:dyDescent="0.2">
      <c r="A203" s="3" t="s">
        <v>0</v>
      </c>
      <c r="B203" s="98"/>
      <c r="C203" s="80"/>
      <c r="D203" s="7" t="s">
        <v>9</v>
      </c>
      <c r="E203" s="8">
        <v>130000</v>
      </c>
      <c r="F203" s="8">
        <v>115000</v>
      </c>
      <c r="G203" s="8">
        <v>115000</v>
      </c>
      <c r="H203" s="7"/>
    </row>
    <row r="204" spans="1:9" ht="51" x14ac:dyDescent="0.2">
      <c r="A204" s="3" t="s">
        <v>0</v>
      </c>
      <c r="B204" s="98"/>
      <c r="C204" s="80"/>
      <c r="D204" s="20" t="s">
        <v>105</v>
      </c>
      <c r="E204" s="8">
        <v>0</v>
      </c>
      <c r="F204" s="8">
        <v>0</v>
      </c>
      <c r="G204" s="8">
        <v>0</v>
      </c>
      <c r="H204" s="7"/>
    </row>
    <row r="205" spans="1:9" x14ac:dyDescent="0.2">
      <c r="A205" s="5" t="s">
        <v>0</v>
      </c>
      <c r="B205" s="99"/>
      <c r="C205" s="81"/>
      <c r="D205" s="9" t="s">
        <v>10</v>
      </c>
      <c r="E205" s="10">
        <f>SUM(E201:E204)</f>
        <v>130000</v>
      </c>
      <c r="F205" s="10">
        <f>SUM(F201:F204)</f>
        <v>115000</v>
      </c>
      <c r="G205" s="10">
        <f>SUM(G201:G204)</f>
        <v>115000</v>
      </c>
      <c r="H205" s="9"/>
      <c r="I205" s="10">
        <f>SUM(I201:I204)</f>
        <v>0</v>
      </c>
    </row>
  </sheetData>
  <mergeCells count="102">
    <mergeCell ref="B196:B200"/>
    <mergeCell ref="C196:C200"/>
    <mergeCell ref="B201:B205"/>
    <mergeCell ref="C201:C205"/>
    <mergeCell ref="A186:A190"/>
    <mergeCell ref="B186:B190"/>
    <mergeCell ref="C186:C190"/>
    <mergeCell ref="A191:A195"/>
    <mergeCell ref="B191:B195"/>
    <mergeCell ref="C191:C195"/>
    <mergeCell ref="B171:B175"/>
    <mergeCell ref="C171:C175"/>
    <mergeCell ref="B176:B180"/>
    <mergeCell ref="C176:C180"/>
    <mergeCell ref="A181:A185"/>
    <mergeCell ref="B181:B185"/>
    <mergeCell ref="C181:C185"/>
    <mergeCell ref="A156:A160"/>
    <mergeCell ref="B156:B160"/>
    <mergeCell ref="C156:C160"/>
    <mergeCell ref="B161:B165"/>
    <mergeCell ref="C161:C165"/>
    <mergeCell ref="B166:B170"/>
    <mergeCell ref="C166:C170"/>
    <mergeCell ref="A146:A150"/>
    <mergeCell ref="B146:B150"/>
    <mergeCell ref="C146:C150"/>
    <mergeCell ref="A151:A155"/>
    <mergeCell ref="B151:B155"/>
    <mergeCell ref="C151:C155"/>
    <mergeCell ref="B131:B135"/>
    <mergeCell ref="C131:C135"/>
    <mergeCell ref="B136:B140"/>
    <mergeCell ref="C136:C140"/>
    <mergeCell ref="B141:B145"/>
    <mergeCell ref="C141:C145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B86:B90"/>
    <mergeCell ref="C86:C90"/>
    <mergeCell ref="B91:B95"/>
    <mergeCell ref="C91:C95"/>
    <mergeCell ref="A96:A100"/>
    <mergeCell ref="B96:B100"/>
    <mergeCell ref="C96:C100"/>
    <mergeCell ref="A71:A75"/>
    <mergeCell ref="B71:B75"/>
    <mergeCell ref="C71:C75"/>
    <mergeCell ref="B76:B80"/>
    <mergeCell ref="C76:C80"/>
    <mergeCell ref="B81:B85"/>
    <mergeCell ref="C81:C85"/>
    <mergeCell ref="A56:A60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общ.итог</vt:lpstr>
      <vt:lpstr>Чур.п.56 2019-20</vt:lpstr>
      <vt:lpstr>19.12.18 28.02.2019 кр</vt:lpstr>
      <vt:lpstr>19.12.18 (3) 25.02.2019</vt:lpstr>
      <vt:lpstr>19.12.18 (2)</vt:lpstr>
      <vt:lpstr>19.12.18</vt:lpstr>
      <vt:lpstr>30.10.18</vt:lpstr>
      <vt:lpstr>28.09.18</vt:lpstr>
      <vt:lpstr>27.06.18 мол.сем</vt:lpstr>
      <vt:lpstr>27.06.18</vt:lpstr>
      <vt:lpstr>30.05.18</vt:lpstr>
      <vt:lpstr>22.03.18 </vt:lpstr>
      <vt:lpstr>26.01.18</vt:lpstr>
      <vt:lpstr>адм.2018-20</vt:lpstr>
      <vt:lpstr>'19.12.18'!Заголовки_для_печати</vt:lpstr>
      <vt:lpstr>'19.12.18 (2)'!Заголовки_для_печати</vt:lpstr>
      <vt:lpstr>'19.12.18 (3) 25.02.2019'!Заголовки_для_печати</vt:lpstr>
      <vt:lpstr>'19.12.18 28.02.2019 кр'!Заголовки_для_печати</vt:lpstr>
      <vt:lpstr>'22.03.18 '!Заголовки_для_печати</vt:lpstr>
      <vt:lpstr>'26.01.18'!Заголовки_для_печати</vt:lpstr>
      <vt:lpstr>'27.06.18'!Заголовки_для_печати</vt:lpstr>
      <vt:lpstr>'27.06.18 мол.сем'!Заголовки_для_печати</vt:lpstr>
      <vt:lpstr>'28.09.18'!Заголовки_для_печати</vt:lpstr>
      <vt:lpstr>'30.05.18'!Заголовки_для_печати</vt:lpstr>
      <vt:lpstr>'30.10.18'!Заголовки_для_печати</vt:lpstr>
      <vt:lpstr>'адм.2018-20'!Заголовки_для_печати</vt:lpstr>
      <vt:lpstr>'Чур.п.56 2019-20'!Заголовки_для_печати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2019-03-18T07:47:18Z</dcterms:modified>
</cp:coreProperties>
</file>