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970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<sst xmlns="http://schemas.openxmlformats.org/spreadsheetml/2006/main" count="225" uniqueCount="223">
  <si>
    <t xml:space="preserve">      Приложение  № 1</t>
  </si>
  <si>
    <t>1 01 00000 00 0000 000</t>
  </si>
  <si>
    <t>1 01 02000 01 0000 110</t>
  </si>
  <si>
    <t>1 01 02010 01 0000 110</t>
  </si>
  <si>
    <t>1 01 02030 01 0000 110</t>
  </si>
  <si>
    <t>1 01 02040 01 0000 110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</si>
  <si>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</si>
  <si>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</si>
  <si>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</si>
  <si>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</si>
  <si>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</si>
  <si>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>1 08 03000 01 0000 110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</si>
  <si>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</si>
  <si>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</si>
  <si>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1 09 00000 00 0000 000</t>
  </si>
  <si>
    <t>1 09 07000 00 0000 110</t>
  </si>
  <si>
    <t>Прочие налоги и сборы (по отмененным местным налогам и сборам)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</si>
  <si>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</si>
  <si>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</si>
  <si>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</si>
  <si>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</si>
  <si>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</si>
  <si>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</si>
  <si>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1 11 05030 00 0000 120</t>
  </si>
  <si>
    <t>1 11 05035 05 0000 120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</si>
  <si>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</si>
  <si>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</si>
  <si>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</si>
  <si>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</si>
  <si>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</si>
  <si>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</si>
  <si>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</si>
  <si>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</si>
  <si>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ВСЕГО: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</si>
  <si>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</si>
  <si>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</si>
  <si>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</si>
  <si>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</si>
  <si>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</si>
  <si>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</si>
  <si>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</si>
  <si>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</si>
  <si>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</si>
  <si>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</si>
  <si>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</si>
  <si>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</si>
  <si>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</si>
  <si>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</si>
  <si>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</si>
  <si>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</si>
  <si>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</si>
  <si>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</si>
  <si>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</si>
  <si>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</si>
  <si>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</si>
  <si>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</si>
  <si>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</si>
  <si>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</si>
  <si>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</si>
  <si>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</si>
  <si>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</si>
  <si>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</si>
  <si>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</si>
  <si>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1 05 02000 02 0000 110</t>
  </si>
  <si>
    <t>1 05 03000 01 0000 110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</si>
  <si>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</si>
  <si>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</si>
  <si>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</si>
  <si>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</si>
  <si>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</si>
  <si>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1 14 02050 05 0000 410</t>
  </si>
  <si>
    <t>1 14 02052 05 0000 410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</si>
  <si>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</si>
  <si>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</si>
  <si>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</si>
  <si>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рублей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</si>
  <si>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осуществляется  в соответствии со статьями 227,227,1 и 228 Налогового кодекса Российской Федерации</t>
  </si>
  <si>
    <t>1 01 02020 01 0000 110</t>
  </si>
  <si>
    <t>Налог на доходы физических лиц, полученный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</si>
  <si>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</si>
  <si>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</si>
  <si>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1 13 01000 00 0000 130</t>
  </si>
  <si>
    <t xml:space="preserve">Доходы от оказания платных услуг (работ)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</si>
  <si>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</si>
  <si>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</si>
  <si>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1 13 02000 00 0000 130 </t>
  </si>
  <si>
    <t>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</si>
  <si>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</si>
  <si>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</si>
  <si>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1 05 04000 02 0000 110</t>
  </si>
  <si>
    <t>Налог, взимаемый в связи с применением патентной  системы налогообложения</t>
  </si>
  <si>
    <t>1 05 04020 02 0000 110</t>
  </si>
  <si>
    <t>Налог, взимаемый в связи с применением патентной 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</si>
  <si>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</si>
  <si>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</si>
  <si>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</si>
  <si>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производимые на территории Российской Федерации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</si>
  <si>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</si>
  <si>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</si>
  <si>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 продажи земельных участков, государственная собственность  на которые не разграничена и которые расположены в границах городских поселений</t>
  </si>
  <si>
    <t>Налог на доходы физических лиц в виде фиксированных авансовых платежей 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</si>
  <si>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</si>
  <si>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</si>
  <si>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</si>
  <si>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</si>
  <si>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</si>
  <si>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  Иные межбюджетные трансферты</t>
  </si>
  <si>
    <t>1 14 06013 13 0000 430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</si>
  <si>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</si>
  <si>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</si>
  <si>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</si>
  <si>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</si>
  <si>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</si>
  <si>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</si>
  <si>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</si>
  <si>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 xml:space="preserve">Субвенции бюджетам бюджетной системы Российской Федерации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</si>
  <si>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</si>
  <si>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</si>
  <si>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</si>
  <si>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Доходы от  продажи земельных участков, государственная собственность  на которые не разграничена и которые расположены в границах сельских поселений  и межселенных территорий муниципальных районов</t>
  </si>
  <si>
    <t>1 14 06013 05 0000 430</t>
  </si>
  <si>
    <t>Дотации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</si>
  <si>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</si>
  <si>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</si>
  <si>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</si>
  <si>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</si>
  <si>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</si>
  <si>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Сумма на 2021 год</t>
  </si>
  <si>
    <t>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</si>
  <si>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</si>
  <si>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</si>
  <si>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</si>
  <si>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</si>
  <si>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2 02 15001 05 0000 150</t>
  </si>
  <si>
    <t>2 02 10000 00 0000 150</t>
  </si>
  <si>
    <t>2 02 15001 00 0000 150</t>
  </si>
  <si>
    <t>2 02 15002 00 0000 150</t>
  </si>
  <si>
    <t>2 02 15002 05 0000 150</t>
  </si>
  <si>
    <t>2 02 20000 00 0000 150</t>
  </si>
  <si>
    <t>2 02 29999 00 0000 150</t>
  </si>
  <si>
    <t>2 02 29999 05 0000 150</t>
  </si>
  <si>
    <t>2 02 30000 00 0000 150</t>
  </si>
  <si>
    <t>2 02 35118 00 0000 150</t>
  </si>
  <si>
    <t>2 02 35118 05 0000 150</t>
  </si>
  <si>
    <t>2 02 35260 00 0000 150</t>
  </si>
  <si>
    <t>2 02 35260 05 0000 150</t>
  </si>
  <si>
    <t>2 02 30024 00 0000 150</t>
  </si>
  <si>
    <t>2 02 30024 05 0000 150</t>
  </si>
  <si>
    <t xml:space="preserve">2 02 30029 00 0000 150
</t>
  </si>
  <si>
    <t xml:space="preserve">2 02 30029 05 0000 150
</t>
  </si>
  <si>
    <t xml:space="preserve">2 02 35082 00 0000 150
</t>
  </si>
  <si>
    <t xml:space="preserve">2 02 35082 05 0000 150
</t>
  </si>
  <si>
    <t>2 02 35120 00 0000 150</t>
  </si>
  <si>
    <t>2 02 35120 05 0000 150</t>
  </si>
  <si>
    <t xml:space="preserve">   2 02 40000 00 0000 150</t>
  </si>
  <si>
    <t xml:space="preserve">     2 02 40014 00 0000 150</t>
  </si>
  <si>
    <t xml:space="preserve">     2 02 40014 05 0000 150</t>
  </si>
  <si>
    <t>Сумма на 2022 год</t>
  </si>
  <si>
    <t>1 12 01042 01 0000 120</t>
  </si>
  <si>
    <t>Плата за размещение твердых коммунальных отходов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</si>
  <si>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</si>
  <si>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</si>
  <si>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</si>
  <si>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</si>
  <si>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1 16 01053 01 0000 140</t>
  </si>
  <si>
    <t>1 16 01063 01 0000 140</t>
  </si>
  <si>
    <t>1 16 01073 01 0000 140</t>
  </si>
  <si>
    <t>1 16 01203 01 0000 140</t>
  </si>
  <si>
    <t>1 03 02231 01 0000 110</t>
  </si>
  <si>
    <t>1 03 02241 01 0000 110</t>
  </si>
  <si>
    <t>1 03 02251 01 0000 110</t>
  </si>
  <si>
    <t>1 03 02261 01 0000 110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</si>
  <si>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</si>
  <si>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</si>
  <si>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2 02 20077 05 0000 150
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</si>
  <si>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</si>
  <si>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</si>
  <si>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 на строительство и реконструкцию (модернизацию) объектов питьевого водоснабжения</t>
  </si>
  <si>
    <t>2 02 25243 05 0000 150</t>
  </si>
  <si>
    <t>2 02 25243 00 0000 150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</si>
  <si>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</si>
  <si>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</si>
  <si>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</si>
  <si>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</si>
  <si>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</si>
  <si>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</si>
  <si>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</si>
  <si>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к Решению Дубровского районного Советат народных депутатов "О бюджете Дубровского муниципального района</t>
  </si>
  <si>
    <r>
      <t>Д</t>
    </r>
    <r>
      <rPr>
        <b/>
        <sz val="12"/>
        <rFont val="Times New Roman"/>
        <family val="1"/>
      </rPr>
      <t>оходы от оказания платных услуг (работ) и компенсации затрат государства</t>
    </r>
  </si>
  <si>
    <t>2 02 25497 00 0000 150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</si>
  <si>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</si>
  <si>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Росиийской Федерации)</t>
  </si>
  <si>
    <t>Доходы от уплаты акцизов на автомобильный бензин,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</si>
  <si>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 Российской Федерации)</t>
  </si>
  <si>
    <t>2 02 35469 00 0000 150</t>
  </si>
  <si>
    <t xml:space="preserve">Субвенции бюджетам на проведение Всероссийской переписи населения 2020 года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</si>
  <si>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</si>
  <si>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</si>
  <si>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Брянской области на 2021 год  и на плановый период 2022 и 2023 годов"</t>
  </si>
  <si>
    <t>Сумма на 2023 год</t>
  </si>
  <si>
    <t>Доходы бюджета Дубровского муниципального района Брянской области на 2021 год и                                                                                                                        на плановый период 2022 и 2023 годов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</si>
  <si>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 права граждан, налагаемые мировыми судьями, комиссиями по делам несовершеннолетних и защите их прав,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</si>
  <si>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</si>
  <si>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</si>
  <si>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</si>
  <si>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</si>
  <si>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</si>
  <si>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</si>
  <si>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</si>
  <si>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налогов,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</si>
  <si>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</si>
  <si>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посягающме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</si>
  <si>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</si>
  <si>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</si>
  <si>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посягающме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</si>
  <si>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1 16 01333 01 0000 140</t>
  </si>
  <si>
    <t>Административные штрафы, установленные  Кодексом Российской Федерации об административных правонарушениях, за административные правонарушения, в области производства и оборота этилового спирта 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</si>
  <si>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</si>
  <si>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</si>
  <si>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</si>
  <si>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</si>
  <si>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</si>
  <si>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объектам). подлежащие зачислению в бюджет муниципального оборазования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</si>
</sst>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.000_р_._-;\-* #,##0.000_р_._-;_-* &quot;-&quot;??_р_._-;_-@_-"/>
    <numFmt numFmtId="179" formatCode="0.000"/>
    <numFmt numFmtId="180" formatCode="0.0000"/>
    <numFmt numFmtId="181" formatCode="0.0"/>
    <numFmt numFmtId="182" formatCode="_-* #,##0.0_р_._-;\-* #,##0.0_р_._-;_-* &quot;-&quot;??_р_._-;_-@_-"/>
    <numFmt numFmtId="183" formatCode="0.00000"/>
    <numFmt numFmtId="184" formatCode="_-* #,##0.0\ _₽_-;\-* #,##0.0\ _₽_-;_-* &quot;-&quot;?\ _₽_-;_-@_-"/>
    <numFmt numFmtId="185" formatCode="#,##0.0_ ;\-#,##0.0\ 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top" wrapText="1"/>
    </xf>
    <xf numFmtId="0" fontId="6" fillId="32" borderId="10" xfId="0" applyNumberFormat="1" applyFont="1" applyFill="1" applyBorder="1" applyAlignment="1" quotePrefix="1">
      <alignment horizontal="center" vertical="center" shrinkToFit="1"/>
    </xf>
    <xf numFmtId="0" fontId="6" fillId="32" borderId="10" xfId="0" applyNumberFormat="1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4" fontId="3" fillId="32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4" fontId="9" fillId="0" borderId="10" xfId="6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" fontId="3" fillId="0" borderId="10" xfId="60" applyNumberFormat="1" applyFont="1" applyBorder="1" applyAlignment="1">
      <alignment horizontal="right"/>
    </xf>
    <xf numFmtId="4" fontId="6" fillId="32" borderId="10" xfId="0" applyNumberFormat="1" applyFont="1" applyFill="1" applyBorder="1" applyAlignment="1">
      <alignment horizontal="right" vertical="center" wrapText="1"/>
    </xf>
    <xf numFmtId="4" fontId="6" fillId="0" borderId="10" xfId="60" applyNumberFormat="1" applyFont="1" applyBorder="1" applyAlignment="1">
      <alignment horizontal="right"/>
    </xf>
    <xf numFmtId="4" fontId="3" fillId="32" borderId="10" xfId="6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16" sqref="G116"/>
    </sheetView>
  </sheetViews>
  <sheetFormatPr defaultColWidth="9.00390625" defaultRowHeight="12.75"/>
  <cols>
    <col min="1" max="1" width="26.625" style="0" customWidth="1"/>
    <col min="2" max="2" width="54.125" style="0" customWidth="1"/>
    <col min="3" max="3" width="19.25390625" style="3" customWidth="1"/>
    <col min="4" max="4" width="18.25390625" style="0" customWidth="1"/>
    <col min="5" max="5" width="23.875" style="0" customWidth="1"/>
  </cols>
  <sheetData>
    <row r="1" spans="1:5" ht="15.75" customHeight="1">
      <c r="A1" s="1"/>
      <c r="C1" s="53" t="s">
        <v>0</v>
      </c>
      <c r="D1" s="53"/>
      <c r="E1" s="53"/>
    </row>
    <row r="2" spans="1:5" ht="32.25" customHeight="1">
      <c r="A2" s="1"/>
      <c r="C2" s="52" t="s">
        <v>187</v>
      </c>
      <c r="D2" s="52"/>
      <c r="E2" s="52"/>
    </row>
    <row r="3" spans="1:5" ht="36.75" customHeight="1">
      <c r="A3" s="1"/>
      <c r="C3" s="52" t="s">
        <v>198</v>
      </c>
      <c r="D3" s="52"/>
      <c r="E3" s="52"/>
    </row>
    <row r="4" spans="1:5" ht="18" customHeight="1">
      <c r="A4" s="1"/>
      <c r="C4" s="52"/>
      <c r="D4" s="52"/>
      <c r="E4" s="52"/>
    </row>
    <row r="5" ht="7.5" customHeight="1"/>
    <row r="6" spans="1:5" ht="38.25" customHeight="1">
      <c r="A6" s="51" t="s">
        <v>200</v>
      </c>
      <c r="B6" s="51"/>
      <c r="C6" s="51"/>
      <c r="D6" s="51"/>
      <c r="E6" s="51"/>
    </row>
    <row r="7" spans="1:5" ht="24" customHeight="1">
      <c r="A7" s="2"/>
      <c r="B7" s="2"/>
      <c r="E7" s="14" t="s">
        <v>75</v>
      </c>
    </row>
    <row r="8" spans="1:5" ht="45">
      <c r="A8" s="11" t="s">
        <v>34</v>
      </c>
      <c r="B8" s="12" t="s">
        <v>35</v>
      </c>
      <c r="C8" s="4" t="s">
        <v>127</v>
      </c>
      <c r="D8" s="4" t="s">
        <v>157</v>
      </c>
      <c r="E8" s="4" t="s">
        <v>199</v>
      </c>
    </row>
    <row r="9" spans="1:5" ht="15">
      <c r="A9" s="13">
        <v>1</v>
      </c>
      <c r="B9" s="13">
        <v>2</v>
      </c>
      <c r="C9" s="13">
        <v>3</v>
      </c>
      <c r="D9" s="13">
        <v>4</v>
      </c>
      <c r="E9" s="13">
        <v>5</v>
      </c>
    </row>
    <row r="10" spans="1:5" ht="15.75">
      <c r="A10" s="6" t="s">
        <v>36</v>
      </c>
      <c r="B10" s="7" t="s">
        <v>37</v>
      </c>
      <c r="C10" s="45">
        <f>SUM(C12+C17+C23+C32+C35+C39+C46+C52+C59+C67)</f>
        <v>99825000</v>
      </c>
      <c r="D10" s="45">
        <f>SUM(D12+D17+D23+D32+D35+D39+D46+D52+D59+D67)</f>
        <v>101165000</v>
      </c>
      <c r="E10" s="45">
        <f>SUM(E11+E17+E23+E32+E35+E39+E46+E52+E59+E67)</f>
        <v>104958000</v>
      </c>
    </row>
    <row r="11" spans="1:5" ht="15.75">
      <c r="A11" s="15" t="s">
        <v>1</v>
      </c>
      <c r="B11" s="16" t="s">
        <v>38</v>
      </c>
      <c r="C11" s="46">
        <f>C12</f>
        <v>76033000</v>
      </c>
      <c r="D11" s="46">
        <f>D12</f>
        <v>81110000</v>
      </c>
      <c r="E11" s="46">
        <f>E12</f>
        <v>86943000</v>
      </c>
    </row>
    <row r="12" spans="1:5" ht="15.75">
      <c r="A12" s="15" t="s">
        <v>2</v>
      </c>
      <c r="B12" s="16" t="s">
        <v>39</v>
      </c>
      <c r="C12" s="46">
        <f>SUM(C13+C14+C15+C16)</f>
        <v>76033000</v>
      </c>
      <c r="D12" s="46">
        <f>SUM(D13+D14+D15+D16)</f>
        <v>81110000</v>
      </c>
      <c r="E12" s="46">
        <f>SUM(E13+E14+E15+E16)</f>
        <v>86943000</v>
      </c>
    </row>
    <row r="13" spans="1:5" ht="94.5">
      <c r="A13" s="17" t="s">
        <v>3</v>
      </c>
      <c r="B13" s="18" t="s">
        <v>76</v>
      </c>
      <c r="C13" s="44">
        <v>75232000</v>
      </c>
      <c r="D13" s="44">
        <v>80261000</v>
      </c>
      <c r="E13" s="44">
        <v>86028000</v>
      </c>
    </row>
    <row r="14" spans="1:5" ht="126">
      <c r="A14" s="17" t="s">
        <v>77</v>
      </c>
      <c r="B14" s="18" t="s">
        <v>78</v>
      </c>
      <c r="C14" s="44">
        <v>218000</v>
      </c>
      <c r="D14" s="44">
        <v>232000</v>
      </c>
      <c r="E14" s="19">
        <v>249000</v>
      </c>
    </row>
    <row r="15" spans="1:5" ht="63">
      <c r="A15" s="17" t="s">
        <v>4</v>
      </c>
      <c r="B15" s="18" t="s">
        <v>79</v>
      </c>
      <c r="C15" s="44">
        <v>530000</v>
      </c>
      <c r="D15" s="44">
        <v>560000</v>
      </c>
      <c r="E15" s="44">
        <v>606000</v>
      </c>
    </row>
    <row r="16" spans="1:5" ht="110.25">
      <c r="A16" s="17" t="s">
        <v>5</v>
      </c>
      <c r="B16" s="18" t="s">
        <v>100</v>
      </c>
      <c r="C16" s="44">
        <v>53000</v>
      </c>
      <c r="D16" s="44">
        <v>57000</v>
      </c>
      <c r="E16" s="44">
        <v>60000</v>
      </c>
    </row>
    <row r="17" spans="1:5" ht="47.25">
      <c r="A17" s="20" t="s">
        <v>93</v>
      </c>
      <c r="B17" s="21" t="s">
        <v>94</v>
      </c>
      <c r="C17" s="46">
        <f>SUM(C19++C20+C21+C22)</f>
        <v>5432000</v>
      </c>
      <c r="D17" s="46">
        <f>SUM(D19++D20+D21+D22)</f>
        <v>5723000</v>
      </c>
      <c r="E17" s="46">
        <f>SUM(E19++E20+E21+E22)</f>
        <v>5767000</v>
      </c>
    </row>
    <row r="18" spans="1:5" ht="47.25">
      <c r="A18" s="17" t="s">
        <v>95</v>
      </c>
      <c r="B18" s="18" t="s">
        <v>96</v>
      </c>
      <c r="C18" s="47">
        <v>5432000</v>
      </c>
      <c r="D18" s="47">
        <v>5723000</v>
      </c>
      <c r="E18" s="47">
        <v>5767000</v>
      </c>
    </row>
    <row r="19" spans="1:5" ht="141.75">
      <c r="A19" s="22" t="s">
        <v>168</v>
      </c>
      <c r="B19" s="18" t="s">
        <v>191</v>
      </c>
      <c r="C19" s="47">
        <v>2494000</v>
      </c>
      <c r="D19" s="47">
        <v>2631000</v>
      </c>
      <c r="E19" s="47">
        <v>2670000</v>
      </c>
    </row>
    <row r="20" spans="1:5" ht="157.5">
      <c r="A20" s="22" t="s">
        <v>169</v>
      </c>
      <c r="B20" s="18" t="s">
        <v>190</v>
      </c>
      <c r="C20" s="47">
        <v>14000</v>
      </c>
      <c r="D20" s="47">
        <v>15000</v>
      </c>
      <c r="E20" s="47">
        <v>15000</v>
      </c>
    </row>
    <row r="21" spans="1:5" ht="141.75">
      <c r="A21" s="22" t="s">
        <v>170</v>
      </c>
      <c r="B21" s="18" t="s">
        <v>192</v>
      </c>
      <c r="C21" s="47">
        <v>3281000</v>
      </c>
      <c r="D21" s="47">
        <v>3452000</v>
      </c>
      <c r="E21" s="47">
        <v>3492000</v>
      </c>
    </row>
    <row r="22" spans="1:5" ht="141.75">
      <c r="A22" s="22" t="s">
        <v>171</v>
      </c>
      <c r="B22" s="18" t="s">
        <v>193</v>
      </c>
      <c r="C22" s="47">
        <v>-357000</v>
      </c>
      <c r="D22" s="47">
        <v>-375000</v>
      </c>
      <c r="E22" s="47">
        <v>-410000</v>
      </c>
    </row>
    <row r="23" spans="1:5" ht="15.75">
      <c r="A23" s="15" t="s">
        <v>6</v>
      </c>
      <c r="B23" s="21" t="s">
        <v>7</v>
      </c>
      <c r="C23" s="46">
        <f>SUM(C24+C27+C30)</f>
        <v>4641000</v>
      </c>
      <c r="D23" s="46">
        <f>SUM(D24+D27+D30)</f>
        <v>3685000</v>
      </c>
      <c r="E23" s="46">
        <f>SUM(E24+E27+E30)</f>
        <v>3914000</v>
      </c>
    </row>
    <row r="24" spans="1:5" ht="31.5">
      <c r="A24" s="23" t="s">
        <v>63</v>
      </c>
      <c r="B24" s="18" t="s">
        <v>8</v>
      </c>
      <c r="C24" s="44">
        <f>SUM(C25+C26)</f>
        <v>1026000</v>
      </c>
      <c r="D24" s="44">
        <v>0</v>
      </c>
      <c r="E24" s="44">
        <v>0</v>
      </c>
    </row>
    <row r="25" spans="1:5" ht="31.5">
      <c r="A25" s="17" t="s">
        <v>50</v>
      </c>
      <c r="B25" s="18" t="s">
        <v>8</v>
      </c>
      <c r="C25" s="44">
        <v>1025000</v>
      </c>
      <c r="D25" s="44">
        <v>0</v>
      </c>
      <c r="E25" s="44">
        <v>0</v>
      </c>
    </row>
    <row r="26" spans="1:5" ht="47.25">
      <c r="A26" s="17" t="s">
        <v>51</v>
      </c>
      <c r="B26" s="18" t="s">
        <v>52</v>
      </c>
      <c r="C26" s="44">
        <v>1000</v>
      </c>
      <c r="D26" s="44">
        <v>0</v>
      </c>
      <c r="E26" s="44">
        <v>0</v>
      </c>
    </row>
    <row r="27" spans="1:5" ht="15.75">
      <c r="A27" s="23" t="s">
        <v>64</v>
      </c>
      <c r="B27" s="18" t="s">
        <v>9</v>
      </c>
      <c r="C27" s="44">
        <f>SUM(C28+C29)</f>
        <v>1693000</v>
      </c>
      <c r="D27" s="44">
        <f>SUM(D28+D29)</f>
        <v>1763000</v>
      </c>
      <c r="E27" s="44">
        <f>SUM(E28+E29)</f>
        <v>1835000</v>
      </c>
    </row>
    <row r="28" spans="1:5" ht="15.75">
      <c r="A28" s="17" t="s">
        <v>53</v>
      </c>
      <c r="B28" s="18" t="s">
        <v>9</v>
      </c>
      <c r="C28" s="44">
        <v>1692000</v>
      </c>
      <c r="D28" s="44">
        <v>1762000</v>
      </c>
      <c r="E28" s="44">
        <v>1834000</v>
      </c>
    </row>
    <row r="29" spans="1:5" ht="31.5">
      <c r="A29" s="17" t="s">
        <v>54</v>
      </c>
      <c r="B29" s="18" t="s">
        <v>55</v>
      </c>
      <c r="C29" s="44">
        <v>1000</v>
      </c>
      <c r="D29" s="44">
        <v>1000</v>
      </c>
      <c r="E29" s="44">
        <v>1000</v>
      </c>
    </row>
    <row r="30" spans="1:5" ht="31.5">
      <c r="A30" s="17" t="s">
        <v>89</v>
      </c>
      <c r="B30" s="18" t="s">
        <v>90</v>
      </c>
      <c r="C30" s="44">
        <v>1922000</v>
      </c>
      <c r="D30" s="44">
        <v>1922000</v>
      </c>
      <c r="E30" s="44">
        <v>2079000</v>
      </c>
    </row>
    <row r="31" spans="1:5" ht="47.25">
      <c r="A31" s="17" t="s">
        <v>91</v>
      </c>
      <c r="B31" s="18" t="s">
        <v>92</v>
      </c>
      <c r="C31" s="44">
        <v>1922000</v>
      </c>
      <c r="D31" s="44">
        <v>1922000</v>
      </c>
      <c r="E31" s="44">
        <v>2079000</v>
      </c>
    </row>
    <row r="32" spans="1:5" ht="15.75">
      <c r="A32" s="15" t="s">
        <v>10</v>
      </c>
      <c r="B32" s="21" t="s">
        <v>40</v>
      </c>
      <c r="C32" s="46">
        <f>SUM(C34)</f>
        <v>1762000</v>
      </c>
      <c r="D32" s="46">
        <f>SUM(D34)</f>
        <v>1765000</v>
      </c>
      <c r="E32" s="46">
        <f>SUM(E34)</f>
        <v>1760000</v>
      </c>
    </row>
    <row r="33" spans="1:5" ht="47.25">
      <c r="A33" s="23" t="s">
        <v>11</v>
      </c>
      <c r="B33" s="18" t="s">
        <v>56</v>
      </c>
      <c r="C33" s="44">
        <v>1762000</v>
      </c>
      <c r="D33" s="44">
        <v>1765000</v>
      </c>
      <c r="E33" s="44">
        <v>1760000</v>
      </c>
    </row>
    <row r="34" spans="1:5" ht="63">
      <c r="A34" s="17" t="s">
        <v>12</v>
      </c>
      <c r="B34" s="18" t="s">
        <v>13</v>
      </c>
      <c r="C34" s="44">
        <v>1762000</v>
      </c>
      <c r="D34" s="44">
        <v>1765000</v>
      </c>
      <c r="E34" s="44">
        <v>1760000</v>
      </c>
    </row>
    <row r="35" spans="1:5" ht="47.25">
      <c r="A35" s="15" t="s">
        <v>14</v>
      </c>
      <c r="B35" s="21" t="s">
        <v>41</v>
      </c>
      <c r="C35" s="46">
        <f>SUM(C36)</f>
        <v>1000</v>
      </c>
      <c r="D35" s="46">
        <f>SUM(D36)</f>
        <v>1000</v>
      </c>
      <c r="E35" s="46">
        <f>SUM(E36)</f>
        <v>1000</v>
      </c>
    </row>
    <row r="36" spans="1:5" ht="31.5">
      <c r="A36" s="23" t="s">
        <v>15</v>
      </c>
      <c r="B36" s="18" t="s">
        <v>16</v>
      </c>
      <c r="C36" s="44">
        <v>1000</v>
      </c>
      <c r="D36" s="44">
        <v>1000</v>
      </c>
      <c r="E36" s="44">
        <v>1000</v>
      </c>
    </row>
    <row r="37" spans="1:5" ht="15.75">
      <c r="A37" s="23" t="s">
        <v>17</v>
      </c>
      <c r="B37" s="18" t="s">
        <v>18</v>
      </c>
      <c r="C37" s="44">
        <v>1000</v>
      </c>
      <c r="D37" s="44">
        <v>1000</v>
      </c>
      <c r="E37" s="44">
        <v>1000</v>
      </c>
    </row>
    <row r="38" spans="1:5" ht="31.5">
      <c r="A38" s="17" t="s">
        <v>65</v>
      </c>
      <c r="B38" s="18" t="s">
        <v>19</v>
      </c>
      <c r="C38" s="44">
        <v>1000</v>
      </c>
      <c r="D38" s="44">
        <v>1000</v>
      </c>
      <c r="E38" s="44">
        <v>1000</v>
      </c>
    </row>
    <row r="39" spans="1:5" ht="63">
      <c r="A39" s="15" t="s">
        <v>20</v>
      </c>
      <c r="B39" s="21" t="s">
        <v>42</v>
      </c>
      <c r="C39" s="46">
        <f>SUM(C40)</f>
        <v>4266000</v>
      </c>
      <c r="D39" s="46">
        <f>SUM(D40)</f>
        <v>4665000</v>
      </c>
      <c r="E39" s="46">
        <f>SUM(E40)</f>
        <v>4426000</v>
      </c>
    </row>
    <row r="40" spans="1:5" ht="110.25">
      <c r="A40" s="23" t="s">
        <v>21</v>
      </c>
      <c r="B40" s="18" t="s">
        <v>58</v>
      </c>
      <c r="C40" s="44">
        <f>SUM(C41+C44)</f>
        <v>4266000</v>
      </c>
      <c r="D40" s="44">
        <f>SUM(D41+D44)</f>
        <v>4665000</v>
      </c>
      <c r="E40" s="44">
        <f>SUM(E41+E44)</f>
        <v>4426000</v>
      </c>
    </row>
    <row r="41" spans="1:5" ht="78.75">
      <c r="A41" s="23" t="s">
        <v>22</v>
      </c>
      <c r="B41" s="18" t="s">
        <v>43</v>
      </c>
      <c r="C41" s="44">
        <f>SUM(C42+C43)</f>
        <v>3623000</v>
      </c>
      <c r="D41" s="44">
        <f>SUM(D42+D43)</f>
        <v>4022000</v>
      </c>
      <c r="E41" s="44">
        <f>SUM(E42+E43)</f>
        <v>3783000</v>
      </c>
    </row>
    <row r="42" spans="1:5" ht="110.25">
      <c r="A42" s="17" t="s">
        <v>118</v>
      </c>
      <c r="B42" s="18" t="s">
        <v>130</v>
      </c>
      <c r="C42" s="44">
        <v>2920000</v>
      </c>
      <c r="D42" s="44">
        <v>3319000</v>
      </c>
      <c r="E42" s="44">
        <v>3080000</v>
      </c>
    </row>
    <row r="43" spans="1:5" ht="94.5">
      <c r="A43" s="17" t="s">
        <v>97</v>
      </c>
      <c r="B43" s="18" t="s">
        <v>98</v>
      </c>
      <c r="C43" s="44">
        <v>703000</v>
      </c>
      <c r="D43" s="44">
        <v>703000</v>
      </c>
      <c r="E43" s="44">
        <v>703000</v>
      </c>
    </row>
    <row r="44" spans="1:5" ht="110.25">
      <c r="A44" s="23" t="s">
        <v>23</v>
      </c>
      <c r="B44" s="18" t="s">
        <v>59</v>
      </c>
      <c r="C44" s="44">
        <v>643000</v>
      </c>
      <c r="D44" s="44">
        <v>643000</v>
      </c>
      <c r="E44" s="44">
        <v>643000</v>
      </c>
    </row>
    <row r="45" spans="1:5" ht="94.5">
      <c r="A45" s="17" t="s">
        <v>24</v>
      </c>
      <c r="B45" s="18" t="s">
        <v>57</v>
      </c>
      <c r="C45" s="44">
        <v>643000</v>
      </c>
      <c r="D45" s="44">
        <v>643000</v>
      </c>
      <c r="E45" s="44">
        <v>643000</v>
      </c>
    </row>
    <row r="46" spans="1:5" ht="31.5">
      <c r="A46" s="15" t="s">
        <v>25</v>
      </c>
      <c r="B46" s="21" t="s">
        <v>44</v>
      </c>
      <c r="C46" s="46">
        <f>SUM(C47)</f>
        <v>45000</v>
      </c>
      <c r="D46" s="46">
        <f>SUM(D47)</f>
        <v>46000</v>
      </c>
      <c r="E46" s="46">
        <f>SUM(E47)</f>
        <v>47000</v>
      </c>
    </row>
    <row r="47" spans="1:5" ht="31.5">
      <c r="A47" s="23" t="s">
        <v>60</v>
      </c>
      <c r="B47" s="18" t="s">
        <v>26</v>
      </c>
      <c r="C47" s="44">
        <f>SUM(C48+C49)</f>
        <v>45000</v>
      </c>
      <c r="D47" s="44">
        <f>SUM(D48+D49)</f>
        <v>46000</v>
      </c>
      <c r="E47" s="44">
        <f>SUM(E48+E49)</f>
        <v>47000</v>
      </c>
    </row>
    <row r="48" spans="1:5" ht="31.5">
      <c r="A48" s="24" t="s">
        <v>66</v>
      </c>
      <c r="B48" s="25" t="s">
        <v>67</v>
      </c>
      <c r="C48" s="44">
        <v>10000</v>
      </c>
      <c r="D48" s="44">
        <v>10000</v>
      </c>
      <c r="E48" s="44">
        <v>10000</v>
      </c>
    </row>
    <row r="49" spans="1:5" ht="31.5">
      <c r="A49" s="24" t="s">
        <v>68</v>
      </c>
      <c r="B49" s="25" t="s">
        <v>69</v>
      </c>
      <c r="C49" s="44">
        <v>35000</v>
      </c>
      <c r="D49" s="44">
        <v>36000</v>
      </c>
      <c r="E49" s="44">
        <v>37000</v>
      </c>
    </row>
    <row r="50" spans="1:5" ht="15.75">
      <c r="A50" s="24" t="s">
        <v>128</v>
      </c>
      <c r="B50" s="25" t="s">
        <v>129</v>
      </c>
      <c r="C50" s="44">
        <v>31000</v>
      </c>
      <c r="D50" s="44">
        <v>31000</v>
      </c>
      <c r="E50" s="44">
        <v>31000</v>
      </c>
    </row>
    <row r="51" spans="1:5" ht="31.5">
      <c r="A51" s="24" t="s">
        <v>158</v>
      </c>
      <c r="B51" s="25" t="s">
        <v>159</v>
      </c>
      <c r="C51" s="44">
        <v>4000</v>
      </c>
      <c r="D51" s="44">
        <v>5000</v>
      </c>
      <c r="E51" s="44">
        <v>6000</v>
      </c>
    </row>
    <row r="52" spans="1:5" ht="31.5">
      <c r="A52" s="26" t="s">
        <v>80</v>
      </c>
      <c r="B52" s="25" t="s">
        <v>188</v>
      </c>
      <c r="C52" s="46">
        <f>SUM(C54+C55)</f>
        <v>735000</v>
      </c>
      <c r="D52" s="46">
        <f>SUM(D54+D55)</f>
        <v>770000</v>
      </c>
      <c r="E52" s="46">
        <f>SUM(E54+E55)</f>
        <v>750000</v>
      </c>
    </row>
    <row r="53" spans="1:5" ht="15.75">
      <c r="A53" s="27" t="s">
        <v>81</v>
      </c>
      <c r="B53" s="25" t="s">
        <v>82</v>
      </c>
      <c r="C53" s="44">
        <f>SUM(C54)</f>
        <v>1000</v>
      </c>
      <c r="D53" s="44">
        <v>1000</v>
      </c>
      <c r="E53" s="44">
        <v>1000</v>
      </c>
    </row>
    <row r="54" spans="1:5" ht="47.25">
      <c r="A54" s="24" t="s">
        <v>83</v>
      </c>
      <c r="B54" s="25" t="s">
        <v>84</v>
      </c>
      <c r="C54" s="44">
        <v>1000</v>
      </c>
      <c r="D54" s="44">
        <v>1000</v>
      </c>
      <c r="E54" s="44">
        <v>1000</v>
      </c>
    </row>
    <row r="55" spans="1:5" ht="15.75">
      <c r="A55" s="27" t="s">
        <v>85</v>
      </c>
      <c r="B55" s="25" t="s">
        <v>86</v>
      </c>
      <c r="C55" s="44">
        <v>734000</v>
      </c>
      <c r="D55" s="44">
        <v>769000</v>
      </c>
      <c r="E55" s="44">
        <v>749000</v>
      </c>
    </row>
    <row r="56" spans="1:5" ht="47.25">
      <c r="A56" s="27" t="s">
        <v>160</v>
      </c>
      <c r="B56" s="25" t="s">
        <v>161</v>
      </c>
      <c r="C56" s="44">
        <v>634000</v>
      </c>
      <c r="D56" s="44">
        <v>634000</v>
      </c>
      <c r="E56" s="44">
        <v>634000</v>
      </c>
    </row>
    <row r="57" spans="1:5" ht="47.25">
      <c r="A57" s="27" t="s">
        <v>162</v>
      </c>
      <c r="B57" s="25" t="s">
        <v>163</v>
      </c>
      <c r="C57" s="44">
        <v>634000</v>
      </c>
      <c r="D57" s="44">
        <v>634000</v>
      </c>
      <c r="E57" s="44">
        <v>634000</v>
      </c>
    </row>
    <row r="58" spans="1:5" ht="31.5">
      <c r="A58" s="24" t="s">
        <v>87</v>
      </c>
      <c r="B58" s="25" t="s">
        <v>88</v>
      </c>
      <c r="C58" s="44">
        <v>100000</v>
      </c>
      <c r="D58" s="44">
        <v>135000</v>
      </c>
      <c r="E58" s="44">
        <v>115000</v>
      </c>
    </row>
    <row r="59" spans="1:5" ht="31.5">
      <c r="A59" s="15" t="s">
        <v>27</v>
      </c>
      <c r="B59" s="21" t="s">
        <v>45</v>
      </c>
      <c r="C59" s="46">
        <f>SUM(C60+C64)</f>
        <v>6160000</v>
      </c>
      <c r="D59" s="46">
        <f>SUM(D60+D64)</f>
        <v>2650000</v>
      </c>
      <c r="E59" s="46">
        <f>SUM(E60+E64)</f>
        <v>600000</v>
      </c>
    </row>
    <row r="60" spans="1:5" ht="94.5">
      <c r="A60" s="15" t="s">
        <v>101</v>
      </c>
      <c r="B60" s="18" t="s">
        <v>102</v>
      </c>
      <c r="C60" s="44">
        <f>SUM(C61)</f>
        <v>2030000</v>
      </c>
      <c r="D60" s="44">
        <v>550000</v>
      </c>
      <c r="E60" s="44">
        <v>300000</v>
      </c>
    </row>
    <row r="61" spans="1:5" ht="126">
      <c r="A61" s="27" t="s">
        <v>70</v>
      </c>
      <c r="B61" s="25" t="s">
        <v>103</v>
      </c>
      <c r="C61" s="44">
        <f>SUM(C62)</f>
        <v>2030000</v>
      </c>
      <c r="D61" s="44">
        <v>550000</v>
      </c>
      <c r="E61" s="44">
        <v>300000</v>
      </c>
    </row>
    <row r="62" spans="1:5" ht="110.25">
      <c r="A62" s="24" t="s">
        <v>71</v>
      </c>
      <c r="B62" s="25" t="s">
        <v>104</v>
      </c>
      <c r="C62" s="44">
        <v>2030000</v>
      </c>
      <c r="D62" s="44">
        <v>550000</v>
      </c>
      <c r="E62" s="44">
        <v>300000</v>
      </c>
    </row>
    <row r="63" spans="1:5" ht="47.25">
      <c r="A63" s="27" t="s">
        <v>72</v>
      </c>
      <c r="B63" s="25" t="s">
        <v>105</v>
      </c>
      <c r="C63" s="44">
        <v>4130000</v>
      </c>
      <c r="D63" s="44">
        <v>2100000</v>
      </c>
      <c r="E63" s="44">
        <v>300000</v>
      </c>
    </row>
    <row r="64" spans="1:5" ht="47.25">
      <c r="A64" s="27" t="s">
        <v>73</v>
      </c>
      <c r="B64" s="25" t="s">
        <v>74</v>
      </c>
      <c r="C64" s="44">
        <f>SUM(C65+C66)</f>
        <v>4130000</v>
      </c>
      <c r="D64" s="44">
        <v>2100000</v>
      </c>
      <c r="E64" s="44">
        <f>SUM(E65+E66)</f>
        <v>300000</v>
      </c>
    </row>
    <row r="65" spans="1:5" ht="78.75">
      <c r="A65" s="17" t="s">
        <v>120</v>
      </c>
      <c r="B65" s="18" t="s">
        <v>119</v>
      </c>
      <c r="C65" s="44">
        <v>4030000</v>
      </c>
      <c r="D65" s="44">
        <v>2000000</v>
      </c>
      <c r="E65" s="44">
        <v>200000</v>
      </c>
    </row>
    <row r="66" spans="1:5" ht="63">
      <c r="A66" s="17" t="s">
        <v>107</v>
      </c>
      <c r="B66" s="18" t="s">
        <v>99</v>
      </c>
      <c r="C66" s="44">
        <v>100000</v>
      </c>
      <c r="D66" s="44">
        <v>100000</v>
      </c>
      <c r="E66" s="44">
        <v>100000</v>
      </c>
    </row>
    <row r="67" spans="1:5" ht="31.5">
      <c r="A67" s="15" t="s">
        <v>28</v>
      </c>
      <c r="B67" s="21" t="s">
        <v>46</v>
      </c>
      <c r="C67" s="46">
        <v>750000</v>
      </c>
      <c r="D67" s="46">
        <v>750000</v>
      </c>
      <c r="E67" s="46">
        <v>750000</v>
      </c>
    </row>
    <row r="68" spans="1:5" ht="141.75">
      <c r="A68" s="23" t="s">
        <v>164</v>
      </c>
      <c r="B68" s="18" t="s">
        <v>201</v>
      </c>
      <c r="C68" s="44">
        <v>47000</v>
      </c>
      <c r="D68" s="44">
        <v>47500</v>
      </c>
      <c r="E68" s="44">
        <v>47500</v>
      </c>
    </row>
    <row r="69" spans="1:5" ht="141.75">
      <c r="A69" s="17" t="s">
        <v>165</v>
      </c>
      <c r="B69" s="18" t="s">
        <v>202</v>
      </c>
      <c r="C69" s="44">
        <v>13000</v>
      </c>
      <c r="D69" s="44">
        <v>13500</v>
      </c>
      <c r="E69" s="44">
        <v>14000</v>
      </c>
    </row>
    <row r="70" spans="1:5" ht="110.25">
      <c r="A70" s="17" t="s">
        <v>166</v>
      </c>
      <c r="B70" s="18" t="s">
        <v>203</v>
      </c>
      <c r="C70" s="44">
        <v>21000</v>
      </c>
      <c r="D70" s="44">
        <v>21000</v>
      </c>
      <c r="E70" s="44">
        <v>21000</v>
      </c>
    </row>
    <row r="71" spans="1:5" ht="110.25">
      <c r="A71" s="17" t="s">
        <v>204</v>
      </c>
      <c r="B71" s="18" t="s">
        <v>205</v>
      </c>
      <c r="C71" s="44">
        <v>80000</v>
      </c>
      <c r="D71" s="44">
        <v>80000</v>
      </c>
      <c r="E71" s="44">
        <v>80000</v>
      </c>
    </row>
    <row r="72" spans="1:5" ht="110.25">
      <c r="A72" s="17" t="s">
        <v>206</v>
      </c>
      <c r="B72" s="18" t="s">
        <v>207</v>
      </c>
      <c r="C72" s="44">
        <v>80000</v>
      </c>
      <c r="D72" s="44">
        <v>80000</v>
      </c>
      <c r="E72" s="44">
        <v>80000</v>
      </c>
    </row>
    <row r="73" spans="1:5" ht="157.5">
      <c r="A73" s="17" t="s">
        <v>208</v>
      </c>
      <c r="B73" s="18" t="s">
        <v>209</v>
      </c>
      <c r="C73" s="44">
        <v>10000</v>
      </c>
      <c r="D73" s="44">
        <v>10000</v>
      </c>
      <c r="E73" s="44">
        <v>10000</v>
      </c>
    </row>
    <row r="74" spans="1:5" ht="110.25">
      <c r="A74" s="17" t="s">
        <v>210</v>
      </c>
      <c r="B74" s="18" t="s">
        <v>211</v>
      </c>
      <c r="C74" s="44">
        <v>1000</v>
      </c>
      <c r="D74" s="44">
        <v>1000</v>
      </c>
      <c r="E74" s="44">
        <v>1000</v>
      </c>
    </row>
    <row r="75" spans="1:5" ht="110.25">
      <c r="A75" s="17" t="s">
        <v>212</v>
      </c>
      <c r="B75" s="18" t="s">
        <v>213</v>
      </c>
      <c r="C75" s="44">
        <v>20000</v>
      </c>
      <c r="D75" s="44">
        <v>20000</v>
      </c>
      <c r="E75" s="44">
        <v>20000</v>
      </c>
    </row>
    <row r="76" spans="1:5" ht="126">
      <c r="A76" s="17" t="s">
        <v>167</v>
      </c>
      <c r="B76" s="18" t="s">
        <v>214</v>
      </c>
      <c r="C76" s="44">
        <v>50000</v>
      </c>
      <c r="D76" s="44">
        <v>50000</v>
      </c>
      <c r="E76" s="44">
        <v>49500</v>
      </c>
    </row>
    <row r="77" spans="1:5" ht="189">
      <c r="A77" s="17" t="s">
        <v>215</v>
      </c>
      <c r="B77" s="18" t="s">
        <v>216</v>
      </c>
      <c r="C77" s="44">
        <v>260000</v>
      </c>
      <c r="D77" s="44">
        <v>260000</v>
      </c>
      <c r="E77" s="44">
        <v>260000</v>
      </c>
    </row>
    <row r="78" spans="1:5" ht="78.75">
      <c r="A78" s="17" t="s">
        <v>219</v>
      </c>
      <c r="B78" s="18" t="s">
        <v>220</v>
      </c>
      <c r="C78" s="44">
        <v>21000</v>
      </c>
      <c r="D78" s="44">
        <v>21500</v>
      </c>
      <c r="E78" s="44">
        <v>22000</v>
      </c>
    </row>
    <row r="79" spans="1:5" ht="78.75">
      <c r="A79" s="17" t="s">
        <v>217</v>
      </c>
      <c r="B79" s="18" t="s">
        <v>218</v>
      </c>
      <c r="C79" s="44">
        <v>143000</v>
      </c>
      <c r="D79" s="44">
        <v>142000</v>
      </c>
      <c r="E79" s="44">
        <v>141000</v>
      </c>
    </row>
    <row r="80" spans="1:5" ht="141.75">
      <c r="A80" s="17" t="s">
        <v>221</v>
      </c>
      <c r="B80" s="18" t="s">
        <v>222</v>
      </c>
      <c r="C80" s="44">
        <v>4000</v>
      </c>
      <c r="D80" s="44">
        <v>3500</v>
      </c>
      <c r="E80" s="44">
        <v>4000</v>
      </c>
    </row>
    <row r="81" spans="1:5" ht="15.75">
      <c r="A81" s="8" t="s">
        <v>108</v>
      </c>
      <c r="B81" s="9" t="s">
        <v>47</v>
      </c>
      <c r="C81" s="10">
        <f>C82</f>
        <v>212743551.64</v>
      </c>
      <c r="D81" s="10">
        <f>D82</f>
        <v>201334069.55</v>
      </c>
      <c r="E81" s="10">
        <f>E82</f>
        <v>178410005.54999998</v>
      </c>
    </row>
    <row r="82" spans="1:5" ht="31.5">
      <c r="A82" s="8" t="s">
        <v>109</v>
      </c>
      <c r="B82" s="9" t="s">
        <v>110</v>
      </c>
      <c r="C82" s="5">
        <f>C83+C88+C99+C114</f>
        <v>212743551.64</v>
      </c>
      <c r="D82" s="5">
        <f>D83+D88+D99+D114</f>
        <v>201334069.55</v>
      </c>
      <c r="E82" s="5">
        <f>E83+E88+E99+E114</f>
        <v>178410005.54999998</v>
      </c>
    </row>
    <row r="83" spans="1:5" ht="31.5">
      <c r="A83" s="28" t="s">
        <v>134</v>
      </c>
      <c r="B83" s="29" t="s">
        <v>111</v>
      </c>
      <c r="C83" s="5">
        <f>C84+C86</f>
        <v>40397800</v>
      </c>
      <c r="D83" s="5">
        <f>D84+D86</f>
        <v>38876000</v>
      </c>
      <c r="E83" s="5">
        <f>E84+E86</f>
        <v>18049000</v>
      </c>
    </row>
    <row r="84" spans="1:5" ht="31.5">
      <c r="A84" s="28" t="s">
        <v>135</v>
      </c>
      <c r="B84" s="30" t="s">
        <v>61</v>
      </c>
      <c r="C84" s="31">
        <v>38722000</v>
      </c>
      <c r="D84" s="31">
        <v>38876000</v>
      </c>
      <c r="E84" s="31">
        <v>18049000</v>
      </c>
    </row>
    <row r="85" spans="1:5" ht="31.5">
      <c r="A85" s="28" t="s">
        <v>133</v>
      </c>
      <c r="B85" s="30" t="s">
        <v>62</v>
      </c>
      <c r="C85" s="31">
        <v>38722000</v>
      </c>
      <c r="D85" s="31">
        <v>38876000</v>
      </c>
      <c r="E85" s="31">
        <v>18049000</v>
      </c>
    </row>
    <row r="86" spans="1:5" ht="31.5">
      <c r="A86" s="28" t="s">
        <v>136</v>
      </c>
      <c r="B86" s="30" t="s">
        <v>122</v>
      </c>
      <c r="C86" s="31">
        <v>1675800</v>
      </c>
      <c r="D86" s="31">
        <f>D87</f>
        <v>0</v>
      </c>
      <c r="E86" s="31">
        <f>E87</f>
        <v>0</v>
      </c>
    </row>
    <row r="87" spans="1:5" ht="47.25">
      <c r="A87" s="28" t="s">
        <v>137</v>
      </c>
      <c r="B87" s="30" t="s">
        <v>121</v>
      </c>
      <c r="C87" s="32">
        <v>1675800</v>
      </c>
      <c r="D87" s="32">
        <v>0</v>
      </c>
      <c r="E87" s="32">
        <v>0</v>
      </c>
    </row>
    <row r="88" spans="1:5" ht="47.25">
      <c r="A88" s="33" t="s">
        <v>138</v>
      </c>
      <c r="B88" s="34" t="s">
        <v>112</v>
      </c>
      <c r="C88" s="5">
        <f>C89+C91+C93+C95+C98</f>
        <v>16070752.440000001</v>
      </c>
      <c r="D88" s="5">
        <f>D89+D91+D93+D95+D98</f>
        <v>6123949.2</v>
      </c>
      <c r="E88" s="5">
        <f>E89+E91+E93+E95+E98</f>
        <v>3980151.2</v>
      </c>
    </row>
    <row r="89" spans="1:5" ht="47.25">
      <c r="A89" s="27" t="s">
        <v>172</v>
      </c>
      <c r="B89" s="30" t="s">
        <v>173</v>
      </c>
      <c r="C89" s="31">
        <f>C90</f>
        <v>3300000</v>
      </c>
      <c r="D89" s="31"/>
      <c r="E89" s="31"/>
    </row>
    <row r="90" spans="1:5" ht="47.25">
      <c r="A90" s="35" t="s">
        <v>174</v>
      </c>
      <c r="B90" s="30" t="s">
        <v>175</v>
      </c>
      <c r="C90" s="31">
        <v>3300000</v>
      </c>
      <c r="D90" s="31"/>
      <c r="E90" s="31"/>
    </row>
    <row r="91" spans="1:5" ht="47.25">
      <c r="A91" s="27" t="s">
        <v>179</v>
      </c>
      <c r="B91" s="30" t="s">
        <v>177</v>
      </c>
      <c r="C91" s="31">
        <v>6065532</v>
      </c>
      <c r="D91" s="31">
        <v>2970000</v>
      </c>
      <c r="E91" s="31">
        <v>0</v>
      </c>
    </row>
    <row r="92" spans="1:5" ht="47.25">
      <c r="A92" s="27" t="s">
        <v>178</v>
      </c>
      <c r="B92" s="30" t="s">
        <v>176</v>
      </c>
      <c r="C92" s="31">
        <v>6065532</v>
      </c>
      <c r="D92" s="31">
        <v>2970000</v>
      </c>
      <c r="E92" s="31">
        <v>0</v>
      </c>
    </row>
    <row r="93" spans="1:5" ht="63">
      <c r="A93" s="27" t="s">
        <v>180</v>
      </c>
      <c r="B93" s="36" t="s">
        <v>181</v>
      </c>
      <c r="C93" s="31">
        <v>0</v>
      </c>
      <c r="D93" s="31">
        <v>0</v>
      </c>
      <c r="E93" s="31">
        <v>983191</v>
      </c>
    </row>
    <row r="94" spans="1:5" ht="63">
      <c r="A94" s="35" t="s">
        <v>182</v>
      </c>
      <c r="B94" s="36" t="s">
        <v>183</v>
      </c>
      <c r="C94" s="31"/>
      <c r="D94" s="31"/>
      <c r="E94" s="31">
        <v>983191</v>
      </c>
    </row>
    <row r="95" spans="1:5" ht="31.5">
      <c r="A95" s="28" t="s">
        <v>189</v>
      </c>
      <c r="B95" s="30" t="s">
        <v>184</v>
      </c>
      <c r="C95" s="31">
        <v>691065</v>
      </c>
      <c r="D95" s="31">
        <v>691065</v>
      </c>
      <c r="E95" s="31">
        <v>691065</v>
      </c>
    </row>
    <row r="96" spans="1:5" ht="47.25">
      <c r="A96" s="28" t="s">
        <v>185</v>
      </c>
      <c r="B96" s="30" t="s">
        <v>186</v>
      </c>
      <c r="C96" s="31">
        <v>691065</v>
      </c>
      <c r="D96" s="31">
        <v>691065</v>
      </c>
      <c r="E96" s="31">
        <v>691065</v>
      </c>
    </row>
    <row r="97" spans="1:5" ht="15.75">
      <c r="A97" s="27" t="s">
        <v>139</v>
      </c>
      <c r="B97" s="36" t="s">
        <v>113</v>
      </c>
      <c r="C97" s="31">
        <v>6014155.44</v>
      </c>
      <c r="D97" s="31">
        <v>2462884.2</v>
      </c>
      <c r="E97" s="31">
        <v>2305895.2</v>
      </c>
    </row>
    <row r="98" spans="1:5" ht="31.5">
      <c r="A98" s="35" t="s">
        <v>140</v>
      </c>
      <c r="B98" s="36" t="s">
        <v>114</v>
      </c>
      <c r="C98" s="31">
        <v>6014155.44</v>
      </c>
      <c r="D98" s="31">
        <v>2462884.2</v>
      </c>
      <c r="E98" s="31">
        <v>2305895.2</v>
      </c>
    </row>
    <row r="99" spans="1:5" ht="31.5">
      <c r="A99" s="37" t="s">
        <v>141</v>
      </c>
      <c r="B99" s="38" t="s">
        <v>115</v>
      </c>
      <c r="C99" s="5">
        <f>C100+C102+C104+C106+C108+C110+C112</f>
        <v>149930999.2</v>
      </c>
      <c r="D99" s="5">
        <f>D100+D102+D104+D106+D108+D110</f>
        <v>149990120.35</v>
      </c>
      <c r="E99" s="5">
        <f>E100+E102+E104+E106+E108+E110</f>
        <v>150036854.35</v>
      </c>
    </row>
    <row r="100" spans="1:5" ht="47.25">
      <c r="A100" s="39" t="s">
        <v>142</v>
      </c>
      <c r="B100" s="36" t="s">
        <v>48</v>
      </c>
      <c r="C100" s="31">
        <f>C101</f>
        <v>666268</v>
      </c>
      <c r="D100" s="31">
        <f>D101</f>
        <v>672933</v>
      </c>
      <c r="E100" s="31">
        <f>E101</f>
        <v>698654</v>
      </c>
    </row>
    <row r="101" spans="1:5" ht="63">
      <c r="A101" s="35" t="s">
        <v>143</v>
      </c>
      <c r="B101" s="36" t="s">
        <v>29</v>
      </c>
      <c r="C101" s="31">
        <v>666268</v>
      </c>
      <c r="D101" s="31">
        <v>672933</v>
      </c>
      <c r="E101" s="31">
        <v>698654</v>
      </c>
    </row>
    <row r="102" spans="1:5" ht="47.25">
      <c r="A102" s="35" t="s">
        <v>144</v>
      </c>
      <c r="B102" s="36" t="s">
        <v>49</v>
      </c>
      <c r="C102" s="49">
        <f>C103</f>
        <v>238528.6</v>
      </c>
      <c r="D102" s="31">
        <f>D103</f>
        <v>248069.75</v>
      </c>
      <c r="E102" s="31">
        <f>E103</f>
        <v>248069.75</v>
      </c>
    </row>
    <row r="103" spans="1:5" ht="63">
      <c r="A103" s="35" t="s">
        <v>145</v>
      </c>
      <c r="B103" s="36" t="s">
        <v>30</v>
      </c>
      <c r="C103" s="49">
        <v>238528.6</v>
      </c>
      <c r="D103" s="31">
        <v>248069.75</v>
      </c>
      <c r="E103" s="31">
        <v>248069.75</v>
      </c>
    </row>
    <row r="104" spans="1:5" ht="47.25">
      <c r="A104" s="39" t="s">
        <v>146</v>
      </c>
      <c r="B104" s="36" t="s">
        <v>31</v>
      </c>
      <c r="C104" s="31">
        <v>142139277.6</v>
      </c>
      <c r="D104" s="31">
        <v>142383777.6</v>
      </c>
      <c r="E104" s="31">
        <v>142472677.6</v>
      </c>
    </row>
    <row r="105" spans="1:5" ht="47.25">
      <c r="A105" s="35" t="s">
        <v>147</v>
      </c>
      <c r="B105" s="36" t="s">
        <v>32</v>
      </c>
      <c r="C105" s="31">
        <v>142139277.6</v>
      </c>
      <c r="D105" s="31">
        <v>142383777.6</v>
      </c>
      <c r="E105" s="31">
        <v>142472677.6</v>
      </c>
    </row>
    <row r="106" spans="1:5" ht="94.5">
      <c r="A106" s="35" t="s">
        <v>148</v>
      </c>
      <c r="B106" s="36" t="s">
        <v>124</v>
      </c>
      <c r="C106" s="31">
        <f>C107</f>
        <v>1545230</v>
      </c>
      <c r="D106" s="31">
        <f>D107</f>
        <v>1545230</v>
      </c>
      <c r="E106" s="31">
        <f>E107</f>
        <v>1545230</v>
      </c>
    </row>
    <row r="107" spans="1:5" ht="94.5">
      <c r="A107" s="35" t="s">
        <v>149</v>
      </c>
      <c r="B107" s="36" t="s">
        <v>123</v>
      </c>
      <c r="C107" s="31">
        <v>1545230</v>
      </c>
      <c r="D107" s="31">
        <v>1545230</v>
      </c>
      <c r="E107" s="31">
        <v>1545230</v>
      </c>
    </row>
    <row r="108" spans="1:5" ht="78.75">
      <c r="A108" s="35" t="s">
        <v>150</v>
      </c>
      <c r="B108" s="36" t="s">
        <v>125</v>
      </c>
      <c r="C108" s="31">
        <f>C109</f>
        <v>5067810</v>
      </c>
      <c r="D108" s="31">
        <f>D109</f>
        <v>5067810</v>
      </c>
      <c r="E108" s="31">
        <f>E109</f>
        <v>5067810</v>
      </c>
    </row>
    <row r="109" spans="1:5" ht="78.75">
      <c r="A109" s="35" t="s">
        <v>151</v>
      </c>
      <c r="B109" s="36" t="s">
        <v>116</v>
      </c>
      <c r="C109" s="31">
        <v>5067810</v>
      </c>
      <c r="D109" s="31">
        <v>5067810</v>
      </c>
      <c r="E109" s="31">
        <v>5067810</v>
      </c>
    </row>
    <row r="110" spans="1:5" ht="63">
      <c r="A110" s="35" t="s">
        <v>152</v>
      </c>
      <c r="B110" s="36" t="s">
        <v>132</v>
      </c>
      <c r="C110" s="31">
        <f>C111</f>
        <v>10307</v>
      </c>
      <c r="D110" s="31">
        <f>D111</f>
        <v>72300</v>
      </c>
      <c r="E110" s="31">
        <f>E111</f>
        <v>4413</v>
      </c>
    </row>
    <row r="111" spans="1:5" ht="78.75">
      <c r="A111" s="35" t="s">
        <v>153</v>
      </c>
      <c r="B111" s="36" t="s">
        <v>131</v>
      </c>
      <c r="C111" s="31">
        <v>10307</v>
      </c>
      <c r="D111" s="31">
        <v>72300</v>
      </c>
      <c r="E111" s="31">
        <v>4413</v>
      </c>
    </row>
    <row r="112" spans="1:5" ht="47.25">
      <c r="A112" s="35" t="s">
        <v>194</v>
      </c>
      <c r="B112" s="48" t="s">
        <v>195</v>
      </c>
      <c r="C112" s="31">
        <f>C113</f>
        <v>263578</v>
      </c>
      <c r="D112" s="31">
        <v>0</v>
      </c>
      <c r="E112" s="31">
        <v>0</v>
      </c>
    </row>
    <row r="113" spans="1:5" ht="47.25">
      <c r="A113" s="35" t="s">
        <v>196</v>
      </c>
      <c r="B113" s="36" t="s">
        <v>197</v>
      </c>
      <c r="C113" s="31">
        <v>263578</v>
      </c>
      <c r="D113" s="31">
        <v>0</v>
      </c>
      <c r="E113" s="31">
        <v>0</v>
      </c>
    </row>
    <row r="114" spans="1:5" ht="15.75">
      <c r="A114" s="40" t="s">
        <v>154</v>
      </c>
      <c r="B114" s="41" t="s">
        <v>106</v>
      </c>
      <c r="C114" s="5">
        <f aca="true" t="shared" si="0" ref="C114:E115">C115</f>
        <v>6344000</v>
      </c>
      <c r="D114" s="5">
        <f t="shared" si="0"/>
        <v>6344000</v>
      </c>
      <c r="E114" s="5">
        <f t="shared" si="0"/>
        <v>6344000</v>
      </c>
    </row>
    <row r="115" spans="1:5" ht="78.75">
      <c r="A115" s="42" t="s">
        <v>155</v>
      </c>
      <c r="B115" s="43" t="s">
        <v>117</v>
      </c>
      <c r="C115" s="31">
        <f t="shared" si="0"/>
        <v>6344000</v>
      </c>
      <c r="D115" s="31">
        <f t="shared" si="0"/>
        <v>6344000</v>
      </c>
      <c r="E115" s="31">
        <f t="shared" si="0"/>
        <v>6344000</v>
      </c>
    </row>
    <row r="116" spans="1:5" ht="78.75">
      <c r="A116" s="42" t="s">
        <v>156</v>
      </c>
      <c r="B116" s="43" t="s">
        <v>126</v>
      </c>
      <c r="C116" s="31">
        <v>6344000</v>
      </c>
      <c r="D116" s="31">
        <v>6344000</v>
      </c>
      <c r="E116" s="31">
        <v>6344000</v>
      </c>
    </row>
    <row r="117" spans="1:5" ht="15.75">
      <c r="A117" s="50" t="s">
        <v>33</v>
      </c>
      <c r="B117" s="50"/>
      <c r="C117" s="5">
        <f>C10+C81</f>
        <v>312568551.64</v>
      </c>
      <c r="D117" s="5">
        <f>D10+D81</f>
        <v>302499069.55</v>
      </c>
      <c r="E117" s="5">
        <f>E10+E81</f>
        <v>283368005.54999995</v>
      </c>
    </row>
    <row r="118" spans="4:5" ht="12.75">
      <c r="D118" s="3"/>
      <c r="E118" s="3"/>
    </row>
    <row r="119" spans="4:5" ht="12.75">
      <c r="D119" s="3"/>
      <c r="E119" s="3"/>
    </row>
  </sheetData>
  <sheetProtection/>
  <mergeCells count="6">
    <mergeCell ref="A117:B117"/>
    <mergeCell ref="A6:E6"/>
    <mergeCell ref="C2:E2"/>
    <mergeCell ref="C1:E1"/>
    <mergeCell ref="C3:E3"/>
    <mergeCell ref="C4:E4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2020-11-11T09:12:25Z</cp:lastPrinted>
  <dcterms:created xsi:type="dcterms:W3CDTF">2010-10-16T06:53:54Z</dcterms:created>
  <dcterms:modified xsi:type="dcterms:W3CDTF">2020-12-04T12:17:22Z</dcterms:modified>
  <cp:category/>
  <cp:version/>
  <cp:contentType/>
  <cp:contentStatus/>
</cp:coreProperties>
</file>